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Для сайта\"/>
    </mc:Choice>
  </mc:AlternateContent>
  <xr:revisionPtr revIDLastSave="0" documentId="8_{5E9ADF01-F2AC-4693-A96F-1267CA3CF2F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023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D82" i="3" l="1"/>
  <c r="CD81" i="3"/>
  <c r="CD78" i="3"/>
  <c r="CD77" i="3" s="1"/>
  <c r="CD74" i="3"/>
  <c r="CD73" i="3"/>
  <c r="CD64" i="3" l="1"/>
  <c r="CD65" i="3" l="1"/>
  <c r="CD86" i="3" l="1"/>
  <c r="CD87" i="3"/>
  <c r="BT87" i="3"/>
  <c r="BT86" i="3"/>
  <c r="CD85" i="3" l="1"/>
  <c r="BT85" i="3"/>
  <c r="BT84" i="3"/>
  <c r="BT83" i="3"/>
  <c r="BT82" i="3"/>
  <c r="BT80" i="3"/>
  <c r="BT79" i="3"/>
  <c r="BT78" i="3"/>
  <c r="BT76" i="3"/>
  <c r="BT75" i="3"/>
  <c r="BT74" i="3"/>
  <c r="CD72" i="3"/>
  <c r="BT72" i="3"/>
  <c r="CD71" i="3"/>
  <c r="BT71" i="3"/>
  <c r="CD70" i="3"/>
  <c r="BT70" i="3"/>
  <c r="BT66" i="3"/>
  <c r="BT65" i="3"/>
  <c r="BT64" i="3"/>
  <c r="BT81" i="3" l="1"/>
  <c r="BT77" i="3"/>
  <c r="BT73" i="3"/>
  <c r="CD69" i="3"/>
  <c r="BT69" i="3"/>
  <c r="CD63" i="3"/>
</calcChain>
</file>

<file path=xl/sharedStrings.xml><?xml version="1.0" encoding="utf-8"?>
<sst xmlns="http://schemas.openxmlformats.org/spreadsheetml/2006/main" count="278" uniqueCount="192">
  <si>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</si>
  <si>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</si>
  <si>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</si>
  <si>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</si>
  <si>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</si>
  <si>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</si>
  <si>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</si>
  <si>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</si>
  <si>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</si>
  <si>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</si>
  <si>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695001001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</si>
  <si>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</si>
  <si>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</si>
  <si>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</si>
  <si>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</si>
  <si>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</si>
  <si>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</si>
  <si>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</si>
  <si>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</si>
  <si>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</si>
  <si>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</si>
  <si>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</si>
  <si>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</si>
  <si>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</si>
  <si>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</si>
  <si>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</si>
  <si>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</si>
  <si>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</si>
  <si>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</si>
  <si>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</si>
  <si>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перераспределение на другие статьи затрат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</si>
  <si>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</si>
  <si>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</si>
  <si>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</si>
  <si>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</si>
  <si>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</si>
  <si>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</si>
  <si>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</si>
  <si>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</si>
  <si>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</si>
  <si>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</si>
  <si>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</si>
  <si>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</si>
  <si>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</si>
  <si>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</si>
  <si>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</si>
  <si>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</si>
  <si>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</si>
  <si>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</si>
  <si>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</si>
  <si>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</si>
  <si>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Ремонт основных фондов</t>
  </si>
  <si>
    <t>1.1.3.3.2</t>
  </si>
  <si>
    <t>Услуги связи</t>
  </si>
  <si>
    <t>1.1.3.3.3</t>
  </si>
  <si>
    <t>Расходы на услуги коммунального хозяйства</t>
  </si>
  <si>
    <t>1.1.3.3.4</t>
  </si>
  <si>
    <t>Расходы на информационные услуги</t>
  </si>
  <si>
    <t>1.1.3.3.5</t>
  </si>
  <si>
    <t>Расходы на аудиторские и консультационные услуги</t>
  </si>
  <si>
    <t>1.1.3.3.6</t>
  </si>
  <si>
    <t>недостаточность тарифных источников</t>
  </si>
  <si>
    <t>1.1.3.3.7</t>
  </si>
  <si>
    <t>Прочие услуги сторонних организаций</t>
  </si>
  <si>
    <t>недостаточность тарифных источников, перераспределение с других статей затрат</t>
  </si>
  <si>
    <t>1.1.3.3.8</t>
  </si>
  <si>
    <t>Расходы на командировки</t>
  </si>
  <si>
    <t>1.1.3.3.9</t>
  </si>
  <si>
    <t>Расходы на подготовку кадров</t>
  </si>
  <si>
    <t>1.1.3.3.10</t>
  </si>
  <si>
    <t>Расходы на обеспечение нормальных условий труда и мер по технике безопасности</t>
  </si>
  <si>
    <t>1.1.3.3.11</t>
  </si>
  <si>
    <t>Расходы на страхование</t>
  </si>
  <si>
    <t>1.1.3.3.12</t>
  </si>
  <si>
    <t>Электроэнергия на хоз.нужды</t>
  </si>
  <si>
    <t>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</si>
  <si>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</si>
  <si>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</si>
  <si>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</si>
  <si>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</si>
  <si>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</si>
  <si>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</si>
  <si>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</si>
  <si>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</si>
  <si>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</si>
  <si>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</si>
  <si>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</si>
  <si>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</si>
  <si>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</si>
  <si>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</si>
  <si>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</si>
  <si>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</si>
  <si>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</si>
  <si>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</si>
  <si>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</si>
  <si>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</si>
  <si>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</si>
  <si>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</si>
  <si>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</si>
  <si>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</si>
  <si>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</si>
  <si>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</si>
  <si>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</si>
  <si>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</si>
  <si>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</si>
  <si>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</si>
  <si>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</si>
  <si>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</si>
  <si>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</si>
  <si>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</si>
  <si>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>Теплоэнергия</t>
  </si>
  <si>
    <t>1.2.12.2</t>
  </si>
  <si>
    <t>Лизинг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</si>
  <si>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</si>
  <si>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</si>
  <si>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</si>
  <si>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</si>
  <si>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</si>
  <si>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</si>
  <si>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</si>
  <si>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</si>
  <si>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</si>
  <si>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тыс. руб./   МВтч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</si>
  <si>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</si>
  <si>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</si>
  <si>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</si>
  <si>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</si>
  <si>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</si>
  <si>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</si>
  <si>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</si>
  <si>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</si>
  <si>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СН1</t>
  </si>
  <si>
    <t>2.2</t>
  </si>
  <si>
    <t>в том числе трансформаторная мощность подстанций на  уровне напряжения СН2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</si>
  <si>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</si>
  <si>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</si>
  <si>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</si>
  <si>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</si>
  <si>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СН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</si>
  <si>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</si>
  <si>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</si>
  <si>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</si>
  <si>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</si>
  <si>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</si>
  <si>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 уровне напряжения СН1</t>
  </si>
  <si>
    <t>4.2</t>
  </si>
  <si>
    <t>в том числе количество условных единиц по подстанциям на  уровне напряжения СН2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</si>
  <si>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</si>
  <si>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</si>
  <si>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</si>
  <si>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</si>
  <si>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 уровне напряжения СН</t>
  </si>
  <si>
    <t>5.2</t>
  </si>
  <si>
    <t>в том числе длина линий электропередач на 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</si>
  <si>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</si>
  <si>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</si>
  <si>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</si>
  <si>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</si>
  <si>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</si>
  <si>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</si>
  <si>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</si>
  <si>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</si>
  <si>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</si>
  <si>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</si>
  <si>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</si>
  <si>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</si>
  <si>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</si>
  <si>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</si>
  <si>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</si>
  <si>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в том числе трансформаторная мощность подстанций на уровне напряжения ВН</t>
  </si>
  <si>
    <t>2.3</t>
  </si>
  <si>
    <t>в том числе количество условных единиц по линиям электропередач на уровне напряжения ВН</t>
  </si>
  <si>
    <t>3.3</t>
  </si>
  <si>
    <t>в том числе количество условных единиц по подстанциям на  уровне напряжения ВН</t>
  </si>
  <si>
    <t>4.3</t>
  </si>
  <si>
    <t>в том числе длина линий электропередач на  уровне напряжения ВН</t>
  </si>
  <si>
    <t>5.3</t>
  </si>
  <si>
    <t>АО "Тверьгорэлектро"</t>
  </si>
  <si>
    <t>6950257206</t>
  </si>
  <si>
    <t>1.2.12.3</t>
  </si>
  <si>
    <t>Энергетическое обследование</t>
  </si>
  <si>
    <t>2023</t>
  </si>
  <si>
    <t>2027</t>
  </si>
  <si>
    <t>2023 год</t>
  </si>
  <si>
    <t>Проценты (дисконт) долгосрочной аренды в сумме 29528,3 тыс.рублей учтены в Расходах из прибыли в составе подконтрольных расходов в соответствии с ФСБУ 25/2018</t>
  </si>
  <si>
    <t>Проценты (дисконт) на лизинг  в сумме 3923,2 тыс.рублей учтены в Расходах из прибыли в составе подконтрольных расходов в соответствии с ФСБУ 25/2018</t>
  </si>
  <si>
    <t>по факту налог на прибыль по передаче э/э и с учетом  налога на прибыль по технологическому присоединению</t>
  </si>
  <si>
    <t>фактическая величина амортизации определена с учетом Федерального стандарта бухгалтерского учета</t>
  </si>
  <si>
    <t>платежи по лизингу (ИП) отражены в с/б</t>
  </si>
  <si>
    <t>по факту расходы определены с учетом ФСБУ 25/2018</t>
  </si>
  <si>
    <t>по факту данные затраты учтены в себестоимости по технологическому присоединению и расходах капитального характера</t>
  </si>
  <si>
    <t>перераспределение на работы и услуги производственного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</si>
</sst>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2" borderId="6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0" xfId="0" applyFont="1" applyFill="1"/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D96"/>
  <sheetViews>
    <sheetView tabSelected="1" topLeftCell="A56" workbookViewId="0">
      <selection activeCell="CN60" sqref="CN60:DD60"/>
    </sheetView>
  </sheetViews>
  <sheetFormatPr defaultColWidth="0.77734375" defaultRowHeight="13.8" x14ac:dyDescent="0.25"/>
  <cols>
    <col min="1" max="8" width="0.77734375" style="2"/>
    <col min="9" max="9" width="2.109375" style="2" customWidth="1"/>
    <col min="10" max="80" width="0.77734375" style="2"/>
    <col min="81" max="81" width="3.77734375" style="2" customWidth="1"/>
    <col min="82" max="88" width="0.77734375" style="2"/>
    <col min="89" max="89" width="3.77734375" style="2" customWidth="1"/>
    <col min="90" max="90" width="0.77734375" style="2"/>
    <col min="91" max="91" width="2.44140625" style="2" customWidth="1"/>
    <col min="92" max="107" width="0.77734375" style="2"/>
    <col min="108" max="108" width="2.33203125" style="2" customWidth="1"/>
    <col min="109" max="230" width="0.77734375" style="2"/>
    <col min="231" max="231" width="2.109375" style="2" customWidth="1"/>
    <col min="232" max="302" width="0.77734375" style="2"/>
    <col min="303" max="303" width="3.77734375" style="2" customWidth="1"/>
    <col min="304" max="312" width="0.77734375" style="2"/>
    <col min="313" max="313" width="4.88671875" style="2" customWidth="1"/>
    <col min="314" max="330" width="0.77734375" style="2"/>
    <col min="331" max="331" width="9.5546875" style="2" customWidth="1"/>
    <col min="332" max="349" width="0.77734375" style="2"/>
    <col min="350" max="350" width="1.21875" style="2" customWidth="1"/>
    <col min="351" max="486" width="0.77734375" style="2"/>
    <col min="487" max="487" width="2.109375" style="2" customWidth="1"/>
    <col min="488" max="558" width="0.77734375" style="2"/>
    <col min="559" max="559" width="3.77734375" style="2" customWidth="1"/>
    <col min="560" max="568" width="0.77734375" style="2"/>
    <col min="569" max="569" width="4.88671875" style="2" customWidth="1"/>
    <col min="570" max="586" width="0.77734375" style="2"/>
    <col min="587" max="587" width="9.5546875" style="2" customWidth="1"/>
    <col min="588" max="605" width="0.77734375" style="2"/>
    <col min="606" max="606" width="1.21875" style="2" customWidth="1"/>
    <col min="607" max="742" width="0.77734375" style="2"/>
    <col min="743" max="743" width="2.109375" style="2" customWidth="1"/>
    <col min="744" max="814" width="0.77734375" style="2"/>
    <col min="815" max="815" width="3.77734375" style="2" customWidth="1"/>
    <col min="816" max="824" width="0.77734375" style="2"/>
    <col min="825" max="825" width="4.88671875" style="2" customWidth="1"/>
    <col min="826" max="842" width="0.77734375" style="2"/>
    <col min="843" max="843" width="9.5546875" style="2" customWidth="1"/>
    <col min="844" max="861" width="0.77734375" style="2"/>
    <col min="862" max="862" width="1.21875" style="2" customWidth="1"/>
    <col min="863" max="998" width="0.77734375" style="2"/>
    <col min="999" max="999" width="2.109375" style="2" customWidth="1"/>
    <col min="1000" max="1070" width="0.77734375" style="2"/>
    <col min="1071" max="1071" width="3.77734375" style="2" customWidth="1"/>
    <col min="1072" max="1080" width="0.77734375" style="2"/>
    <col min="1081" max="1081" width="4.88671875" style="2" customWidth="1"/>
    <col min="1082" max="1098" width="0.77734375" style="2"/>
    <col min="1099" max="1099" width="9.5546875" style="2" customWidth="1"/>
    <col min="1100" max="1117" width="0.77734375" style="2"/>
    <col min="1118" max="1118" width="1.21875" style="2" customWidth="1"/>
    <col min="1119" max="1254" width="0.77734375" style="2"/>
    <col min="1255" max="1255" width="2.109375" style="2" customWidth="1"/>
    <col min="1256" max="1326" width="0.77734375" style="2"/>
    <col min="1327" max="1327" width="3.77734375" style="2" customWidth="1"/>
    <col min="1328" max="1336" width="0.77734375" style="2"/>
    <col min="1337" max="1337" width="4.88671875" style="2" customWidth="1"/>
    <col min="1338" max="1354" width="0.77734375" style="2"/>
    <col min="1355" max="1355" width="9.5546875" style="2" customWidth="1"/>
    <col min="1356" max="1373" width="0.77734375" style="2"/>
    <col min="1374" max="1374" width="1.21875" style="2" customWidth="1"/>
    <col min="1375" max="1510" width="0.77734375" style="2"/>
    <col min="1511" max="1511" width="2.109375" style="2" customWidth="1"/>
    <col min="1512" max="1582" width="0.77734375" style="2"/>
    <col min="1583" max="1583" width="3.77734375" style="2" customWidth="1"/>
    <col min="1584" max="1592" width="0.77734375" style="2"/>
    <col min="1593" max="1593" width="4.88671875" style="2" customWidth="1"/>
    <col min="1594" max="1610" width="0.77734375" style="2"/>
    <col min="1611" max="1611" width="9.5546875" style="2" customWidth="1"/>
    <col min="1612" max="1629" width="0.77734375" style="2"/>
    <col min="1630" max="1630" width="1.21875" style="2" customWidth="1"/>
    <col min="1631" max="1766" width="0.77734375" style="2"/>
    <col min="1767" max="1767" width="2.109375" style="2" customWidth="1"/>
    <col min="1768" max="1838" width="0.77734375" style="2"/>
    <col min="1839" max="1839" width="3.77734375" style="2" customWidth="1"/>
    <col min="1840" max="1848" width="0.77734375" style="2"/>
    <col min="1849" max="1849" width="4.88671875" style="2" customWidth="1"/>
    <col min="1850" max="1866" width="0.77734375" style="2"/>
    <col min="1867" max="1867" width="9.5546875" style="2" customWidth="1"/>
    <col min="1868" max="1885" width="0.77734375" style="2"/>
    <col min="1886" max="1886" width="1.21875" style="2" customWidth="1"/>
    <col min="1887" max="2022" width="0.77734375" style="2"/>
    <col min="2023" max="2023" width="2.109375" style="2" customWidth="1"/>
    <col min="2024" max="2094" width="0.77734375" style="2"/>
    <col min="2095" max="2095" width="3.77734375" style="2" customWidth="1"/>
    <col min="2096" max="2104" width="0.77734375" style="2"/>
    <col min="2105" max="2105" width="4.88671875" style="2" customWidth="1"/>
    <col min="2106" max="2122" width="0.77734375" style="2"/>
    <col min="2123" max="2123" width="9.5546875" style="2" customWidth="1"/>
    <col min="2124" max="2141" width="0.77734375" style="2"/>
    <col min="2142" max="2142" width="1.21875" style="2" customWidth="1"/>
    <col min="2143" max="2278" width="0.77734375" style="2"/>
    <col min="2279" max="2279" width="2.109375" style="2" customWidth="1"/>
    <col min="2280" max="2350" width="0.77734375" style="2"/>
    <col min="2351" max="2351" width="3.77734375" style="2" customWidth="1"/>
    <col min="2352" max="2360" width="0.77734375" style="2"/>
    <col min="2361" max="2361" width="4.88671875" style="2" customWidth="1"/>
    <col min="2362" max="2378" width="0.77734375" style="2"/>
    <col min="2379" max="2379" width="9.5546875" style="2" customWidth="1"/>
    <col min="2380" max="2397" width="0.77734375" style="2"/>
    <col min="2398" max="2398" width="1.21875" style="2" customWidth="1"/>
    <col min="2399" max="2534" width="0.77734375" style="2"/>
    <col min="2535" max="2535" width="2.109375" style="2" customWidth="1"/>
    <col min="2536" max="2606" width="0.77734375" style="2"/>
    <col min="2607" max="2607" width="3.77734375" style="2" customWidth="1"/>
    <col min="2608" max="2616" width="0.77734375" style="2"/>
    <col min="2617" max="2617" width="4.88671875" style="2" customWidth="1"/>
    <col min="2618" max="2634" width="0.77734375" style="2"/>
    <col min="2635" max="2635" width="9.5546875" style="2" customWidth="1"/>
    <col min="2636" max="2653" width="0.77734375" style="2"/>
    <col min="2654" max="2654" width="1.21875" style="2" customWidth="1"/>
    <col min="2655" max="2790" width="0.77734375" style="2"/>
    <col min="2791" max="2791" width="2.109375" style="2" customWidth="1"/>
    <col min="2792" max="2862" width="0.77734375" style="2"/>
    <col min="2863" max="2863" width="3.77734375" style="2" customWidth="1"/>
    <col min="2864" max="2872" width="0.77734375" style="2"/>
    <col min="2873" max="2873" width="4.88671875" style="2" customWidth="1"/>
    <col min="2874" max="2890" width="0.77734375" style="2"/>
    <col min="2891" max="2891" width="9.5546875" style="2" customWidth="1"/>
    <col min="2892" max="2909" width="0.77734375" style="2"/>
    <col min="2910" max="2910" width="1.21875" style="2" customWidth="1"/>
    <col min="2911" max="3046" width="0.77734375" style="2"/>
    <col min="3047" max="3047" width="2.109375" style="2" customWidth="1"/>
    <col min="3048" max="3118" width="0.77734375" style="2"/>
    <col min="3119" max="3119" width="3.77734375" style="2" customWidth="1"/>
    <col min="3120" max="3128" width="0.77734375" style="2"/>
    <col min="3129" max="3129" width="4.88671875" style="2" customWidth="1"/>
    <col min="3130" max="3146" width="0.77734375" style="2"/>
    <col min="3147" max="3147" width="9.5546875" style="2" customWidth="1"/>
    <col min="3148" max="3165" width="0.77734375" style="2"/>
    <col min="3166" max="3166" width="1.21875" style="2" customWidth="1"/>
    <col min="3167" max="3302" width="0.77734375" style="2"/>
    <col min="3303" max="3303" width="2.109375" style="2" customWidth="1"/>
    <col min="3304" max="3374" width="0.77734375" style="2"/>
    <col min="3375" max="3375" width="3.77734375" style="2" customWidth="1"/>
    <col min="3376" max="3384" width="0.77734375" style="2"/>
    <col min="3385" max="3385" width="4.88671875" style="2" customWidth="1"/>
    <col min="3386" max="3402" width="0.77734375" style="2"/>
    <col min="3403" max="3403" width="9.5546875" style="2" customWidth="1"/>
    <col min="3404" max="3421" width="0.77734375" style="2"/>
    <col min="3422" max="3422" width="1.21875" style="2" customWidth="1"/>
    <col min="3423" max="3558" width="0.77734375" style="2"/>
    <col min="3559" max="3559" width="2.109375" style="2" customWidth="1"/>
    <col min="3560" max="3630" width="0.77734375" style="2"/>
    <col min="3631" max="3631" width="3.77734375" style="2" customWidth="1"/>
    <col min="3632" max="3640" width="0.77734375" style="2"/>
    <col min="3641" max="3641" width="4.88671875" style="2" customWidth="1"/>
    <col min="3642" max="3658" width="0.77734375" style="2"/>
    <col min="3659" max="3659" width="9.5546875" style="2" customWidth="1"/>
    <col min="3660" max="3677" width="0.77734375" style="2"/>
    <col min="3678" max="3678" width="1.21875" style="2" customWidth="1"/>
    <col min="3679" max="3814" width="0.77734375" style="2"/>
    <col min="3815" max="3815" width="2.109375" style="2" customWidth="1"/>
    <col min="3816" max="3886" width="0.77734375" style="2"/>
    <col min="3887" max="3887" width="3.77734375" style="2" customWidth="1"/>
    <col min="3888" max="3896" width="0.77734375" style="2"/>
    <col min="3897" max="3897" width="4.88671875" style="2" customWidth="1"/>
    <col min="3898" max="3914" width="0.77734375" style="2"/>
    <col min="3915" max="3915" width="9.5546875" style="2" customWidth="1"/>
    <col min="3916" max="3933" width="0.77734375" style="2"/>
    <col min="3934" max="3934" width="1.21875" style="2" customWidth="1"/>
    <col min="3935" max="4070" width="0.77734375" style="2"/>
    <col min="4071" max="4071" width="2.109375" style="2" customWidth="1"/>
    <col min="4072" max="4142" width="0.77734375" style="2"/>
    <col min="4143" max="4143" width="3.77734375" style="2" customWidth="1"/>
    <col min="4144" max="4152" width="0.77734375" style="2"/>
    <col min="4153" max="4153" width="4.88671875" style="2" customWidth="1"/>
    <col min="4154" max="4170" width="0.77734375" style="2"/>
    <col min="4171" max="4171" width="9.5546875" style="2" customWidth="1"/>
    <col min="4172" max="4189" width="0.77734375" style="2"/>
    <col min="4190" max="4190" width="1.21875" style="2" customWidth="1"/>
    <col min="4191" max="4326" width="0.77734375" style="2"/>
    <col min="4327" max="4327" width="2.109375" style="2" customWidth="1"/>
    <col min="4328" max="4398" width="0.77734375" style="2"/>
    <col min="4399" max="4399" width="3.77734375" style="2" customWidth="1"/>
    <col min="4400" max="4408" width="0.77734375" style="2"/>
    <col min="4409" max="4409" width="4.88671875" style="2" customWidth="1"/>
    <col min="4410" max="4426" width="0.77734375" style="2"/>
    <col min="4427" max="4427" width="9.5546875" style="2" customWidth="1"/>
    <col min="4428" max="4445" width="0.77734375" style="2"/>
    <col min="4446" max="4446" width="1.21875" style="2" customWidth="1"/>
    <col min="4447" max="4582" width="0.77734375" style="2"/>
    <col min="4583" max="4583" width="2.109375" style="2" customWidth="1"/>
    <col min="4584" max="4654" width="0.77734375" style="2"/>
    <col min="4655" max="4655" width="3.77734375" style="2" customWidth="1"/>
    <col min="4656" max="4664" width="0.77734375" style="2"/>
    <col min="4665" max="4665" width="4.88671875" style="2" customWidth="1"/>
    <col min="4666" max="4682" width="0.77734375" style="2"/>
    <col min="4683" max="4683" width="9.5546875" style="2" customWidth="1"/>
    <col min="4684" max="4701" width="0.77734375" style="2"/>
    <col min="4702" max="4702" width="1.21875" style="2" customWidth="1"/>
    <col min="4703" max="4838" width="0.77734375" style="2"/>
    <col min="4839" max="4839" width="2.109375" style="2" customWidth="1"/>
    <col min="4840" max="4910" width="0.77734375" style="2"/>
    <col min="4911" max="4911" width="3.77734375" style="2" customWidth="1"/>
    <col min="4912" max="4920" width="0.77734375" style="2"/>
    <col min="4921" max="4921" width="4.88671875" style="2" customWidth="1"/>
    <col min="4922" max="4938" width="0.77734375" style="2"/>
    <col min="4939" max="4939" width="9.5546875" style="2" customWidth="1"/>
    <col min="4940" max="4957" width="0.77734375" style="2"/>
    <col min="4958" max="4958" width="1.21875" style="2" customWidth="1"/>
    <col min="4959" max="5094" width="0.77734375" style="2"/>
    <col min="5095" max="5095" width="2.109375" style="2" customWidth="1"/>
    <col min="5096" max="5166" width="0.77734375" style="2"/>
    <col min="5167" max="5167" width="3.77734375" style="2" customWidth="1"/>
    <col min="5168" max="5176" width="0.77734375" style="2"/>
    <col min="5177" max="5177" width="4.88671875" style="2" customWidth="1"/>
    <col min="5178" max="5194" width="0.77734375" style="2"/>
    <col min="5195" max="5195" width="9.5546875" style="2" customWidth="1"/>
    <col min="5196" max="5213" width="0.77734375" style="2"/>
    <col min="5214" max="5214" width="1.21875" style="2" customWidth="1"/>
    <col min="5215" max="5350" width="0.77734375" style="2"/>
    <col min="5351" max="5351" width="2.109375" style="2" customWidth="1"/>
    <col min="5352" max="5422" width="0.77734375" style="2"/>
    <col min="5423" max="5423" width="3.77734375" style="2" customWidth="1"/>
    <col min="5424" max="5432" width="0.77734375" style="2"/>
    <col min="5433" max="5433" width="4.88671875" style="2" customWidth="1"/>
    <col min="5434" max="5450" width="0.77734375" style="2"/>
    <col min="5451" max="5451" width="9.5546875" style="2" customWidth="1"/>
    <col min="5452" max="5469" width="0.77734375" style="2"/>
    <col min="5470" max="5470" width="1.21875" style="2" customWidth="1"/>
    <col min="5471" max="5606" width="0.77734375" style="2"/>
    <col min="5607" max="5607" width="2.109375" style="2" customWidth="1"/>
    <col min="5608" max="5678" width="0.77734375" style="2"/>
    <col min="5679" max="5679" width="3.77734375" style="2" customWidth="1"/>
    <col min="5680" max="5688" width="0.77734375" style="2"/>
    <col min="5689" max="5689" width="4.88671875" style="2" customWidth="1"/>
    <col min="5690" max="5706" width="0.77734375" style="2"/>
    <col min="5707" max="5707" width="9.5546875" style="2" customWidth="1"/>
    <col min="5708" max="5725" width="0.77734375" style="2"/>
    <col min="5726" max="5726" width="1.21875" style="2" customWidth="1"/>
    <col min="5727" max="5862" width="0.77734375" style="2"/>
    <col min="5863" max="5863" width="2.109375" style="2" customWidth="1"/>
    <col min="5864" max="5934" width="0.77734375" style="2"/>
    <col min="5935" max="5935" width="3.77734375" style="2" customWidth="1"/>
    <col min="5936" max="5944" width="0.77734375" style="2"/>
    <col min="5945" max="5945" width="4.88671875" style="2" customWidth="1"/>
    <col min="5946" max="5962" width="0.77734375" style="2"/>
    <col min="5963" max="5963" width="9.5546875" style="2" customWidth="1"/>
    <col min="5964" max="5981" width="0.77734375" style="2"/>
    <col min="5982" max="5982" width="1.21875" style="2" customWidth="1"/>
    <col min="5983" max="6118" width="0.77734375" style="2"/>
    <col min="6119" max="6119" width="2.109375" style="2" customWidth="1"/>
    <col min="6120" max="6190" width="0.77734375" style="2"/>
    <col min="6191" max="6191" width="3.77734375" style="2" customWidth="1"/>
    <col min="6192" max="6200" width="0.77734375" style="2"/>
    <col min="6201" max="6201" width="4.88671875" style="2" customWidth="1"/>
    <col min="6202" max="6218" width="0.77734375" style="2"/>
    <col min="6219" max="6219" width="9.5546875" style="2" customWidth="1"/>
    <col min="6220" max="6237" width="0.77734375" style="2"/>
    <col min="6238" max="6238" width="1.21875" style="2" customWidth="1"/>
    <col min="6239" max="6374" width="0.77734375" style="2"/>
    <col min="6375" max="6375" width="2.109375" style="2" customWidth="1"/>
    <col min="6376" max="6446" width="0.77734375" style="2"/>
    <col min="6447" max="6447" width="3.77734375" style="2" customWidth="1"/>
    <col min="6448" max="6456" width="0.77734375" style="2"/>
    <col min="6457" max="6457" width="4.88671875" style="2" customWidth="1"/>
    <col min="6458" max="6474" width="0.77734375" style="2"/>
    <col min="6475" max="6475" width="9.5546875" style="2" customWidth="1"/>
    <col min="6476" max="6493" width="0.77734375" style="2"/>
    <col min="6494" max="6494" width="1.21875" style="2" customWidth="1"/>
    <col min="6495" max="6630" width="0.77734375" style="2"/>
    <col min="6631" max="6631" width="2.109375" style="2" customWidth="1"/>
    <col min="6632" max="6702" width="0.77734375" style="2"/>
    <col min="6703" max="6703" width="3.77734375" style="2" customWidth="1"/>
    <col min="6704" max="6712" width="0.77734375" style="2"/>
    <col min="6713" max="6713" width="4.88671875" style="2" customWidth="1"/>
    <col min="6714" max="6730" width="0.77734375" style="2"/>
    <col min="6731" max="6731" width="9.5546875" style="2" customWidth="1"/>
    <col min="6732" max="6749" width="0.77734375" style="2"/>
    <col min="6750" max="6750" width="1.21875" style="2" customWidth="1"/>
    <col min="6751" max="6886" width="0.77734375" style="2"/>
    <col min="6887" max="6887" width="2.109375" style="2" customWidth="1"/>
    <col min="6888" max="6958" width="0.77734375" style="2"/>
    <col min="6959" max="6959" width="3.77734375" style="2" customWidth="1"/>
    <col min="6960" max="6968" width="0.77734375" style="2"/>
    <col min="6969" max="6969" width="4.88671875" style="2" customWidth="1"/>
    <col min="6970" max="6986" width="0.77734375" style="2"/>
    <col min="6987" max="6987" width="9.5546875" style="2" customWidth="1"/>
    <col min="6988" max="7005" width="0.77734375" style="2"/>
    <col min="7006" max="7006" width="1.21875" style="2" customWidth="1"/>
    <col min="7007" max="7142" width="0.77734375" style="2"/>
    <col min="7143" max="7143" width="2.109375" style="2" customWidth="1"/>
    <col min="7144" max="7214" width="0.77734375" style="2"/>
    <col min="7215" max="7215" width="3.77734375" style="2" customWidth="1"/>
    <col min="7216" max="7224" width="0.77734375" style="2"/>
    <col min="7225" max="7225" width="4.88671875" style="2" customWidth="1"/>
    <col min="7226" max="7242" width="0.77734375" style="2"/>
    <col min="7243" max="7243" width="9.5546875" style="2" customWidth="1"/>
    <col min="7244" max="7261" width="0.77734375" style="2"/>
    <col min="7262" max="7262" width="1.21875" style="2" customWidth="1"/>
    <col min="7263" max="7398" width="0.77734375" style="2"/>
    <col min="7399" max="7399" width="2.109375" style="2" customWidth="1"/>
    <col min="7400" max="7470" width="0.77734375" style="2"/>
    <col min="7471" max="7471" width="3.77734375" style="2" customWidth="1"/>
    <col min="7472" max="7480" width="0.77734375" style="2"/>
    <col min="7481" max="7481" width="4.88671875" style="2" customWidth="1"/>
    <col min="7482" max="7498" width="0.77734375" style="2"/>
    <col min="7499" max="7499" width="9.5546875" style="2" customWidth="1"/>
    <col min="7500" max="7517" width="0.77734375" style="2"/>
    <col min="7518" max="7518" width="1.21875" style="2" customWidth="1"/>
    <col min="7519" max="7654" width="0.77734375" style="2"/>
    <col min="7655" max="7655" width="2.109375" style="2" customWidth="1"/>
    <col min="7656" max="7726" width="0.77734375" style="2"/>
    <col min="7727" max="7727" width="3.77734375" style="2" customWidth="1"/>
    <col min="7728" max="7736" width="0.77734375" style="2"/>
    <col min="7737" max="7737" width="4.88671875" style="2" customWidth="1"/>
    <col min="7738" max="7754" width="0.77734375" style="2"/>
    <col min="7755" max="7755" width="9.5546875" style="2" customWidth="1"/>
    <col min="7756" max="7773" width="0.77734375" style="2"/>
    <col min="7774" max="7774" width="1.21875" style="2" customWidth="1"/>
    <col min="7775" max="7910" width="0.77734375" style="2"/>
    <col min="7911" max="7911" width="2.109375" style="2" customWidth="1"/>
    <col min="7912" max="7982" width="0.77734375" style="2"/>
    <col min="7983" max="7983" width="3.77734375" style="2" customWidth="1"/>
    <col min="7984" max="7992" width="0.77734375" style="2"/>
    <col min="7993" max="7993" width="4.88671875" style="2" customWidth="1"/>
    <col min="7994" max="8010" width="0.77734375" style="2"/>
    <col min="8011" max="8011" width="9.5546875" style="2" customWidth="1"/>
    <col min="8012" max="8029" width="0.77734375" style="2"/>
    <col min="8030" max="8030" width="1.21875" style="2" customWidth="1"/>
    <col min="8031" max="8166" width="0.77734375" style="2"/>
    <col min="8167" max="8167" width="2.109375" style="2" customWidth="1"/>
    <col min="8168" max="8238" width="0.77734375" style="2"/>
    <col min="8239" max="8239" width="3.77734375" style="2" customWidth="1"/>
    <col min="8240" max="8248" width="0.77734375" style="2"/>
    <col min="8249" max="8249" width="4.88671875" style="2" customWidth="1"/>
    <col min="8250" max="8266" width="0.77734375" style="2"/>
    <col min="8267" max="8267" width="9.5546875" style="2" customWidth="1"/>
    <col min="8268" max="8285" width="0.77734375" style="2"/>
    <col min="8286" max="8286" width="1.21875" style="2" customWidth="1"/>
    <col min="8287" max="8422" width="0.77734375" style="2"/>
    <col min="8423" max="8423" width="2.109375" style="2" customWidth="1"/>
    <col min="8424" max="8494" width="0.77734375" style="2"/>
    <col min="8495" max="8495" width="3.77734375" style="2" customWidth="1"/>
    <col min="8496" max="8504" width="0.77734375" style="2"/>
    <col min="8505" max="8505" width="4.88671875" style="2" customWidth="1"/>
    <col min="8506" max="8522" width="0.77734375" style="2"/>
    <col min="8523" max="8523" width="9.5546875" style="2" customWidth="1"/>
    <col min="8524" max="8541" width="0.77734375" style="2"/>
    <col min="8542" max="8542" width="1.21875" style="2" customWidth="1"/>
    <col min="8543" max="8678" width="0.77734375" style="2"/>
    <col min="8679" max="8679" width="2.109375" style="2" customWidth="1"/>
    <col min="8680" max="8750" width="0.77734375" style="2"/>
    <col min="8751" max="8751" width="3.77734375" style="2" customWidth="1"/>
    <col min="8752" max="8760" width="0.77734375" style="2"/>
    <col min="8761" max="8761" width="4.88671875" style="2" customWidth="1"/>
    <col min="8762" max="8778" width="0.77734375" style="2"/>
    <col min="8779" max="8779" width="9.5546875" style="2" customWidth="1"/>
    <col min="8780" max="8797" width="0.77734375" style="2"/>
    <col min="8798" max="8798" width="1.21875" style="2" customWidth="1"/>
    <col min="8799" max="8934" width="0.77734375" style="2"/>
    <col min="8935" max="8935" width="2.109375" style="2" customWidth="1"/>
    <col min="8936" max="9006" width="0.77734375" style="2"/>
    <col min="9007" max="9007" width="3.77734375" style="2" customWidth="1"/>
    <col min="9008" max="9016" width="0.77734375" style="2"/>
    <col min="9017" max="9017" width="4.88671875" style="2" customWidth="1"/>
    <col min="9018" max="9034" width="0.77734375" style="2"/>
    <col min="9035" max="9035" width="9.5546875" style="2" customWidth="1"/>
    <col min="9036" max="9053" width="0.77734375" style="2"/>
    <col min="9054" max="9054" width="1.21875" style="2" customWidth="1"/>
    <col min="9055" max="9190" width="0.77734375" style="2"/>
    <col min="9191" max="9191" width="2.109375" style="2" customWidth="1"/>
    <col min="9192" max="9262" width="0.77734375" style="2"/>
    <col min="9263" max="9263" width="3.77734375" style="2" customWidth="1"/>
    <col min="9264" max="9272" width="0.77734375" style="2"/>
    <col min="9273" max="9273" width="4.88671875" style="2" customWidth="1"/>
    <col min="9274" max="9290" width="0.77734375" style="2"/>
    <col min="9291" max="9291" width="9.5546875" style="2" customWidth="1"/>
    <col min="9292" max="9309" width="0.77734375" style="2"/>
    <col min="9310" max="9310" width="1.21875" style="2" customWidth="1"/>
    <col min="9311" max="9446" width="0.77734375" style="2"/>
    <col min="9447" max="9447" width="2.109375" style="2" customWidth="1"/>
    <col min="9448" max="9518" width="0.77734375" style="2"/>
    <col min="9519" max="9519" width="3.77734375" style="2" customWidth="1"/>
    <col min="9520" max="9528" width="0.77734375" style="2"/>
    <col min="9529" max="9529" width="4.88671875" style="2" customWidth="1"/>
    <col min="9530" max="9546" width="0.77734375" style="2"/>
    <col min="9547" max="9547" width="9.5546875" style="2" customWidth="1"/>
    <col min="9548" max="9565" width="0.77734375" style="2"/>
    <col min="9566" max="9566" width="1.21875" style="2" customWidth="1"/>
    <col min="9567" max="9702" width="0.77734375" style="2"/>
    <col min="9703" max="9703" width="2.109375" style="2" customWidth="1"/>
    <col min="9704" max="9774" width="0.77734375" style="2"/>
    <col min="9775" max="9775" width="3.77734375" style="2" customWidth="1"/>
    <col min="9776" max="9784" width="0.77734375" style="2"/>
    <col min="9785" max="9785" width="4.88671875" style="2" customWidth="1"/>
    <col min="9786" max="9802" width="0.77734375" style="2"/>
    <col min="9803" max="9803" width="9.5546875" style="2" customWidth="1"/>
    <col min="9804" max="9821" width="0.77734375" style="2"/>
    <col min="9822" max="9822" width="1.21875" style="2" customWidth="1"/>
    <col min="9823" max="9958" width="0.77734375" style="2"/>
    <col min="9959" max="9959" width="2.109375" style="2" customWidth="1"/>
    <col min="9960" max="10030" width="0.77734375" style="2"/>
    <col min="10031" max="10031" width="3.77734375" style="2" customWidth="1"/>
    <col min="10032" max="10040" width="0.77734375" style="2"/>
    <col min="10041" max="10041" width="4.88671875" style="2" customWidth="1"/>
    <col min="10042" max="10058" width="0.77734375" style="2"/>
    <col min="10059" max="10059" width="9.5546875" style="2" customWidth="1"/>
    <col min="10060" max="10077" width="0.77734375" style="2"/>
    <col min="10078" max="10078" width="1.21875" style="2" customWidth="1"/>
    <col min="10079" max="10214" width="0.77734375" style="2"/>
    <col min="10215" max="10215" width="2.109375" style="2" customWidth="1"/>
    <col min="10216" max="10286" width="0.77734375" style="2"/>
    <col min="10287" max="10287" width="3.77734375" style="2" customWidth="1"/>
    <col min="10288" max="10296" width="0.77734375" style="2"/>
    <col min="10297" max="10297" width="4.88671875" style="2" customWidth="1"/>
    <col min="10298" max="10314" width="0.77734375" style="2"/>
    <col min="10315" max="10315" width="9.5546875" style="2" customWidth="1"/>
    <col min="10316" max="10333" width="0.77734375" style="2"/>
    <col min="10334" max="10334" width="1.21875" style="2" customWidth="1"/>
    <col min="10335" max="10470" width="0.77734375" style="2"/>
    <col min="10471" max="10471" width="2.109375" style="2" customWidth="1"/>
    <col min="10472" max="10542" width="0.77734375" style="2"/>
    <col min="10543" max="10543" width="3.77734375" style="2" customWidth="1"/>
    <col min="10544" max="10552" width="0.77734375" style="2"/>
    <col min="10553" max="10553" width="4.88671875" style="2" customWidth="1"/>
    <col min="10554" max="10570" width="0.77734375" style="2"/>
    <col min="10571" max="10571" width="9.5546875" style="2" customWidth="1"/>
    <col min="10572" max="10589" width="0.77734375" style="2"/>
    <col min="10590" max="10590" width="1.21875" style="2" customWidth="1"/>
    <col min="10591" max="10726" width="0.77734375" style="2"/>
    <col min="10727" max="10727" width="2.109375" style="2" customWidth="1"/>
    <col min="10728" max="10798" width="0.77734375" style="2"/>
    <col min="10799" max="10799" width="3.77734375" style="2" customWidth="1"/>
    <col min="10800" max="10808" width="0.77734375" style="2"/>
    <col min="10809" max="10809" width="4.88671875" style="2" customWidth="1"/>
    <col min="10810" max="10826" width="0.77734375" style="2"/>
    <col min="10827" max="10827" width="9.5546875" style="2" customWidth="1"/>
    <col min="10828" max="10845" width="0.77734375" style="2"/>
    <col min="10846" max="10846" width="1.21875" style="2" customWidth="1"/>
    <col min="10847" max="10982" width="0.77734375" style="2"/>
    <col min="10983" max="10983" width="2.109375" style="2" customWidth="1"/>
    <col min="10984" max="11054" width="0.77734375" style="2"/>
    <col min="11055" max="11055" width="3.77734375" style="2" customWidth="1"/>
    <col min="11056" max="11064" width="0.77734375" style="2"/>
    <col min="11065" max="11065" width="4.88671875" style="2" customWidth="1"/>
    <col min="11066" max="11082" width="0.77734375" style="2"/>
    <col min="11083" max="11083" width="9.5546875" style="2" customWidth="1"/>
    <col min="11084" max="11101" width="0.77734375" style="2"/>
    <col min="11102" max="11102" width="1.21875" style="2" customWidth="1"/>
    <col min="11103" max="11238" width="0.77734375" style="2"/>
    <col min="11239" max="11239" width="2.109375" style="2" customWidth="1"/>
    <col min="11240" max="11310" width="0.77734375" style="2"/>
    <col min="11311" max="11311" width="3.77734375" style="2" customWidth="1"/>
    <col min="11312" max="11320" width="0.77734375" style="2"/>
    <col min="11321" max="11321" width="4.88671875" style="2" customWidth="1"/>
    <col min="11322" max="11338" width="0.77734375" style="2"/>
    <col min="11339" max="11339" width="9.5546875" style="2" customWidth="1"/>
    <col min="11340" max="11357" width="0.77734375" style="2"/>
    <col min="11358" max="11358" width="1.21875" style="2" customWidth="1"/>
    <col min="11359" max="11494" width="0.77734375" style="2"/>
    <col min="11495" max="11495" width="2.109375" style="2" customWidth="1"/>
    <col min="11496" max="11566" width="0.77734375" style="2"/>
    <col min="11567" max="11567" width="3.77734375" style="2" customWidth="1"/>
    <col min="11568" max="11576" width="0.77734375" style="2"/>
    <col min="11577" max="11577" width="4.88671875" style="2" customWidth="1"/>
    <col min="11578" max="11594" width="0.77734375" style="2"/>
    <col min="11595" max="11595" width="9.5546875" style="2" customWidth="1"/>
    <col min="11596" max="11613" width="0.77734375" style="2"/>
    <col min="11614" max="11614" width="1.21875" style="2" customWidth="1"/>
    <col min="11615" max="11750" width="0.77734375" style="2"/>
    <col min="11751" max="11751" width="2.109375" style="2" customWidth="1"/>
    <col min="11752" max="11822" width="0.77734375" style="2"/>
    <col min="11823" max="11823" width="3.77734375" style="2" customWidth="1"/>
    <col min="11824" max="11832" width="0.77734375" style="2"/>
    <col min="11833" max="11833" width="4.88671875" style="2" customWidth="1"/>
    <col min="11834" max="11850" width="0.77734375" style="2"/>
    <col min="11851" max="11851" width="9.5546875" style="2" customWidth="1"/>
    <col min="11852" max="11869" width="0.77734375" style="2"/>
    <col min="11870" max="11870" width="1.21875" style="2" customWidth="1"/>
    <col min="11871" max="12006" width="0.77734375" style="2"/>
    <col min="12007" max="12007" width="2.109375" style="2" customWidth="1"/>
    <col min="12008" max="12078" width="0.77734375" style="2"/>
    <col min="12079" max="12079" width="3.77734375" style="2" customWidth="1"/>
    <col min="12080" max="12088" width="0.77734375" style="2"/>
    <col min="12089" max="12089" width="4.88671875" style="2" customWidth="1"/>
    <col min="12090" max="12106" width="0.77734375" style="2"/>
    <col min="12107" max="12107" width="9.5546875" style="2" customWidth="1"/>
    <col min="12108" max="12125" width="0.77734375" style="2"/>
    <col min="12126" max="12126" width="1.21875" style="2" customWidth="1"/>
    <col min="12127" max="12262" width="0.77734375" style="2"/>
    <col min="12263" max="12263" width="2.109375" style="2" customWidth="1"/>
    <col min="12264" max="12334" width="0.77734375" style="2"/>
    <col min="12335" max="12335" width="3.77734375" style="2" customWidth="1"/>
    <col min="12336" max="12344" width="0.77734375" style="2"/>
    <col min="12345" max="12345" width="4.88671875" style="2" customWidth="1"/>
    <col min="12346" max="12362" width="0.77734375" style="2"/>
    <col min="12363" max="12363" width="9.5546875" style="2" customWidth="1"/>
    <col min="12364" max="12381" width="0.77734375" style="2"/>
    <col min="12382" max="12382" width="1.21875" style="2" customWidth="1"/>
    <col min="12383" max="12518" width="0.77734375" style="2"/>
    <col min="12519" max="12519" width="2.109375" style="2" customWidth="1"/>
    <col min="12520" max="12590" width="0.77734375" style="2"/>
    <col min="12591" max="12591" width="3.77734375" style="2" customWidth="1"/>
    <col min="12592" max="12600" width="0.77734375" style="2"/>
    <col min="12601" max="12601" width="4.88671875" style="2" customWidth="1"/>
    <col min="12602" max="12618" width="0.77734375" style="2"/>
    <col min="12619" max="12619" width="9.5546875" style="2" customWidth="1"/>
    <col min="12620" max="12637" width="0.77734375" style="2"/>
    <col min="12638" max="12638" width="1.21875" style="2" customWidth="1"/>
    <col min="12639" max="12774" width="0.77734375" style="2"/>
    <col min="12775" max="12775" width="2.109375" style="2" customWidth="1"/>
    <col min="12776" max="12846" width="0.77734375" style="2"/>
    <col min="12847" max="12847" width="3.77734375" style="2" customWidth="1"/>
    <col min="12848" max="12856" width="0.77734375" style="2"/>
    <col min="12857" max="12857" width="4.88671875" style="2" customWidth="1"/>
    <col min="12858" max="12874" width="0.77734375" style="2"/>
    <col min="12875" max="12875" width="9.5546875" style="2" customWidth="1"/>
    <col min="12876" max="12893" width="0.77734375" style="2"/>
    <col min="12894" max="12894" width="1.21875" style="2" customWidth="1"/>
    <col min="12895" max="13030" width="0.77734375" style="2"/>
    <col min="13031" max="13031" width="2.109375" style="2" customWidth="1"/>
    <col min="13032" max="13102" width="0.77734375" style="2"/>
    <col min="13103" max="13103" width="3.77734375" style="2" customWidth="1"/>
    <col min="13104" max="13112" width="0.77734375" style="2"/>
    <col min="13113" max="13113" width="4.88671875" style="2" customWidth="1"/>
    <col min="13114" max="13130" width="0.77734375" style="2"/>
    <col min="13131" max="13131" width="9.5546875" style="2" customWidth="1"/>
    <col min="13132" max="13149" width="0.77734375" style="2"/>
    <col min="13150" max="13150" width="1.21875" style="2" customWidth="1"/>
    <col min="13151" max="13286" width="0.77734375" style="2"/>
    <col min="13287" max="13287" width="2.109375" style="2" customWidth="1"/>
    <col min="13288" max="13358" width="0.77734375" style="2"/>
    <col min="13359" max="13359" width="3.77734375" style="2" customWidth="1"/>
    <col min="13360" max="13368" width="0.77734375" style="2"/>
    <col min="13369" max="13369" width="4.88671875" style="2" customWidth="1"/>
    <col min="13370" max="13386" width="0.77734375" style="2"/>
    <col min="13387" max="13387" width="9.5546875" style="2" customWidth="1"/>
    <col min="13388" max="13405" width="0.77734375" style="2"/>
    <col min="13406" max="13406" width="1.21875" style="2" customWidth="1"/>
    <col min="13407" max="13542" width="0.77734375" style="2"/>
    <col min="13543" max="13543" width="2.109375" style="2" customWidth="1"/>
    <col min="13544" max="13614" width="0.77734375" style="2"/>
    <col min="13615" max="13615" width="3.77734375" style="2" customWidth="1"/>
    <col min="13616" max="13624" width="0.77734375" style="2"/>
    <col min="13625" max="13625" width="4.88671875" style="2" customWidth="1"/>
    <col min="13626" max="13642" width="0.77734375" style="2"/>
    <col min="13643" max="13643" width="9.5546875" style="2" customWidth="1"/>
    <col min="13644" max="13661" width="0.77734375" style="2"/>
    <col min="13662" max="13662" width="1.21875" style="2" customWidth="1"/>
    <col min="13663" max="13798" width="0.77734375" style="2"/>
    <col min="13799" max="13799" width="2.109375" style="2" customWidth="1"/>
    <col min="13800" max="13870" width="0.77734375" style="2"/>
    <col min="13871" max="13871" width="3.77734375" style="2" customWidth="1"/>
    <col min="13872" max="13880" width="0.77734375" style="2"/>
    <col min="13881" max="13881" width="4.88671875" style="2" customWidth="1"/>
    <col min="13882" max="13898" width="0.77734375" style="2"/>
    <col min="13899" max="13899" width="9.5546875" style="2" customWidth="1"/>
    <col min="13900" max="13917" width="0.77734375" style="2"/>
    <col min="13918" max="13918" width="1.21875" style="2" customWidth="1"/>
    <col min="13919" max="14054" width="0.77734375" style="2"/>
    <col min="14055" max="14055" width="2.109375" style="2" customWidth="1"/>
    <col min="14056" max="14126" width="0.77734375" style="2"/>
    <col min="14127" max="14127" width="3.77734375" style="2" customWidth="1"/>
    <col min="14128" max="14136" width="0.77734375" style="2"/>
    <col min="14137" max="14137" width="4.88671875" style="2" customWidth="1"/>
    <col min="14138" max="14154" width="0.77734375" style="2"/>
    <col min="14155" max="14155" width="9.5546875" style="2" customWidth="1"/>
    <col min="14156" max="14173" width="0.77734375" style="2"/>
    <col min="14174" max="14174" width="1.21875" style="2" customWidth="1"/>
    <col min="14175" max="14310" width="0.77734375" style="2"/>
    <col min="14311" max="14311" width="2.109375" style="2" customWidth="1"/>
    <col min="14312" max="14382" width="0.77734375" style="2"/>
    <col min="14383" max="14383" width="3.77734375" style="2" customWidth="1"/>
    <col min="14384" max="14392" width="0.77734375" style="2"/>
    <col min="14393" max="14393" width="4.88671875" style="2" customWidth="1"/>
    <col min="14394" max="14410" width="0.77734375" style="2"/>
    <col min="14411" max="14411" width="9.5546875" style="2" customWidth="1"/>
    <col min="14412" max="14429" width="0.77734375" style="2"/>
    <col min="14430" max="14430" width="1.21875" style="2" customWidth="1"/>
    <col min="14431" max="14566" width="0.77734375" style="2"/>
    <col min="14567" max="14567" width="2.109375" style="2" customWidth="1"/>
    <col min="14568" max="14638" width="0.77734375" style="2"/>
    <col min="14639" max="14639" width="3.77734375" style="2" customWidth="1"/>
    <col min="14640" max="14648" width="0.77734375" style="2"/>
    <col min="14649" max="14649" width="4.88671875" style="2" customWidth="1"/>
    <col min="14650" max="14666" width="0.77734375" style="2"/>
    <col min="14667" max="14667" width="9.5546875" style="2" customWidth="1"/>
    <col min="14668" max="14685" width="0.77734375" style="2"/>
    <col min="14686" max="14686" width="1.21875" style="2" customWidth="1"/>
    <col min="14687" max="14822" width="0.77734375" style="2"/>
    <col min="14823" max="14823" width="2.109375" style="2" customWidth="1"/>
    <col min="14824" max="14894" width="0.77734375" style="2"/>
    <col min="14895" max="14895" width="3.77734375" style="2" customWidth="1"/>
    <col min="14896" max="14904" width="0.77734375" style="2"/>
    <col min="14905" max="14905" width="4.88671875" style="2" customWidth="1"/>
    <col min="14906" max="14922" width="0.77734375" style="2"/>
    <col min="14923" max="14923" width="9.5546875" style="2" customWidth="1"/>
    <col min="14924" max="14941" width="0.77734375" style="2"/>
    <col min="14942" max="14942" width="1.21875" style="2" customWidth="1"/>
    <col min="14943" max="15078" width="0.77734375" style="2"/>
    <col min="15079" max="15079" width="2.109375" style="2" customWidth="1"/>
    <col min="15080" max="15150" width="0.77734375" style="2"/>
    <col min="15151" max="15151" width="3.77734375" style="2" customWidth="1"/>
    <col min="15152" max="15160" width="0.77734375" style="2"/>
    <col min="15161" max="15161" width="4.88671875" style="2" customWidth="1"/>
    <col min="15162" max="15178" width="0.77734375" style="2"/>
    <col min="15179" max="15179" width="9.5546875" style="2" customWidth="1"/>
    <col min="15180" max="15197" width="0.77734375" style="2"/>
    <col min="15198" max="15198" width="1.21875" style="2" customWidth="1"/>
    <col min="15199" max="15334" width="0.77734375" style="2"/>
    <col min="15335" max="15335" width="2.109375" style="2" customWidth="1"/>
    <col min="15336" max="15406" width="0.77734375" style="2"/>
    <col min="15407" max="15407" width="3.77734375" style="2" customWidth="1"/>
    <col min="15408" max="15416" width="0.77734375" style="2"/>
    <col min="15417" max="15417" width="4.88671875" style="2" customWidth="1"/>
    <col min="15418" max="15434" width="0.77734375" style="2"/>
    <col min="15435" max="15435" width="9.5546875" style="2" customWidth="1"/>
    <col min="15436" max="15453" width="0.77734375" style="2"/>
    <col min="15454" max="15454" width="1.21875" style="2" customWidth="1"/>
    <col min="15455" max="15590" width="0.77734375" style="2"/>
    <col min="15591" max="15591" width="2.109375" style="2" customWidth="1"/>
    <col min="15592" max="15662" width="0.77734375" style="2"/>
    <col min="15663" max="15663" width="3.77734375" style="2" customWidth="1"/>
    <col min="15664" max="15672" width="0.77734375" style="2"/>
    <col min="15673" max="15673" width="4.88671875" style="2" customWidth="1"/>
    <col min="15674" max="15690" width="0.77734375" style="2"/>
    <col min="15691" max="15691" width="9.5546875" style="2" customWidth="1"/>
    <col min="15692" max="15709" width="0.77734375" style="2"/>
    <col min="15710" max="15710" width="1.21875" style="2" customWidth="1"/>
    <col min="15711" max="15846" width="0.77734375" style="2"/>
    <col min="15847" max="15847" width="2.109375" style="2" customWidth="1"/>
    <col min="15848" max="15918" width="0.77734375" style="2"/>
    <col min="15919" max="15919" width="3.77734375" style="2" customWidth="1"/>
    <col min="15920" max="15928" width="0.77734375" style="2"/>
    <col min="15929" max="15929" width="4.88671875" style="2" customWidth="1"/>
    <col min="15930" max="15946" width="0.77734375" style="2"/>
    <col min="15947" max="15947" width="9.5546875" style="2" customWidth="1"/>
    <col min="15948" max="15965" width="0.77734375" style="2"/>
    <col min="15966" max="15966" width="1.21875" style="2" customWidth="1"/>
    <col min="15967" max="16102" width="0.77734375" style="2"/>
    <col min="16103" max="16103" width="2.109375" style="2" customWidth="1"/>
    <col min="16104" max="16174" width="0.77734375" style="2"/>
    <col min="16175" max="16175" width="3.77734375" style="2" customWidth="1"/>
    <col min="16176" max="16184" width="0.77734375" style="2"/>
    <col min="16185" max="16185" width="4.88671875" style="2" customWidth="1"/>
    <col min="16186" max="16202" width="0.77734375" style="2"/>
    <col min="16203" max="16203" width="9.5546875" style="2" customWidth="1"/>
    <col min="16204" max="16221" width="0.77734375" style="2"/>
    <col min="16222" max="16222" width="1.21875" style="2" customWidth="1"/>
    <col min="16223" max="16384" width="0.77734375" style="2"/>
  </cols>
  <sheetData>
    <row r="1" spans="1:108" s="1" customFormat="1" ht="12" customHeight="1" x14ac:dyDescent="0.25">
      <c r="BO1" s="1" t="s">
        <v>0</v>
      </c>
    </row>
    <row r="2" spans="1:108" s="1" customFormat="1" ht="12" customHeight="1" x14ac:dyDescent="0.25">
      <c r="BO2" s="1" t="s">
        <v>1</v>
      </c>
    </row>
    <row r="3" spans="1:108" s="1" customFormat="1" ht="12" customHeight="1" x14ac:dyDescent="0.25">
      <c r="BO3" s="1" t="s">
        <v>2</v>
      </c>
    </row>
    <row r="4" spans="1:108" ht="21" customHeight="1" x14ac:dyDescent="0.25"/>
    <row r="5" spans="1:108" s="3" customFormat="1" ht="14.25" customHeight="1" x14ac:dyDescent="0.3">
      <c r="A5" s="70" t="s">
        <v>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</row>
    <row r="6" spans="1:108" s="3" customFormat="1" ht="14.25" customHeight="1" x14ac:dyDescent="0.3">
      <c r="A6" s="70" t="s">
        <v>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</row>
    <row r="7" spans="1:108" s="3" customFormat="1" ht="14.25" customHeight="1" x14ac:dyDescent="0.3">
      <c r="A7" s="70" t="s">
        <v>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</row>
    <row r="8" spans="1:108" s="3" customFormat="1" ht="14.25" customHeight="1" x14ac:dyDescent="0.3">
      <c r="A8" s="70" t="s">
        <v>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</row>
    <row r="9" spans="1:108" ht="21" customHeight="1" x14ac:dyDescent="0.25"/>
    <row r="10" spans="1:108" x14ac:dyDescent="0.25">
      <c r="C10" s="4" t="s">
        <v>7</v>
      </c>
      <c r="D10" s="4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71" t="s">
        <v>177</v>
      </c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</row>
    <row r="11" spans="1:108" x14ac:dyDescent="0.25">
      <c r="C11" s="4" t="s">
        <v>8</v>
      </c>
      <c r="D11" s="4"/>
      <c r="J11" s="72" t="s">
        <v>178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</row>
    <row r="12" spans="1:108" x14ac:dyDescent="0.25">
      <c r="C12" s="4" t="s">
        <v>9</v>
      </c>
      <c r="D12" s="4"/>
      <c r="J12" s="60" t="s">
        <v>10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</row>
    <row r="13" spans="1:108" x14ac:dyDescent="0.25">
      <c r="C13" s="4" t="s">
        <v>11</v>
      </c>
      <c r="D13" s="4"/>
      <c r="AQ13" s="61" t="s">
        <v>181</v>
      </c>
      <c r="AR13" s="61"/>
      <c r="AS13" s="61"/>
      <c r="AT13" s="61"/>
      <c r="AU13" s="61"/>
      <c r="AV13" s="61"/>
      <c r="AW13" s="61"/>
      <c r="AX13" s="61"/>
      <c r="AY13" s="62" t="s">
        <v>12</v>
      </c>
      <c r="AZ13" s="62"/>
      <c r="BA13" s="61" t="s">
        <v>182</v>
      </c>
      <c r="BB13" s="61"/>
      <c r="BC13" s="61"/>
      <c r="BD13" s="61"/>
      <c r="BE13" s="61"/>
      <c r="BF13" s="61"/>
      <c r="BG13" s="61"/>
      <c r="BH13" s="61"/>
      <c r="BI13" s="2" t="s">
        <v>13</v>
      </c>
    </row>
    <row r="14" spans="1:108" ht="15" customHeight="1" x14ac:dyDescent="0.25"/>
    <row r="15" spans="1:108" s="5" customFormat="1" x14ac:dyDescent="0.25">
      <c r="A15" s="63" t="s">
        <v>14</v>
      </c>
      <c r="B15" s="64"/>
      <c r="C15" s="64"/>
      <c r="D15" s="64"/>
      <c r="E15" s="64"/>
      <c r="F15" s="64"/>
      <c r="G15" s="64"/>
      <c r="H15" s="64"/>
      <c r="I15" s="65"/>
      <c r="J15" s="69" t="s">
        <v>15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5"/>
      <c r="BI15" s="63" t="s">
        <v>16</v>
      </c>
      <c r="BJ15" s="64"/>
      <c r="BK15" s="64"/>
      <c r="BL15" s="64"/>
      <c r="BM15" s="64"/>
      <c r="BN15" s="64"/>
      <c r="BO15" s="64"/>
      <c r="BP15" s="64"/>
      <c r="BQ15" s="64"/>
      <c r="BR15" s="64"/>
      <c r="BS15" s="65"/>
      <c r="BT15" s="24" t="s">
        <v>183</v>
      </c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6"/>
      <c r="CN15" s="63" t="s">
        <v>17</v>
      </c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4"/>
    </row>
    <row r="16" spans="1:108" s="5" customFormat="1" x14ac:dyDescent="0.25">
      <c r="A16" s="66"/>
      <c r="B16" s="67"/>
      <c r="C16" s="67"/>
      <c r="D16" s="67"/>
      <c r="E16" s="67"/>
      <c r="F16" s="67"/>
      <c r="G16" s="67"/>
      <c r="H16" s="67"/>
      <c r="I16" s="68"/>
      <c r="J16" s="66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8"/>
      <c r="BI16" s="66"/>
      <c r="BJ16" s="67"/>
      <c r="BK16" s="67"/>
      <c r="BL16" s="67"/>
      <c r="BM16" s="67"/>
      <c r="BN16" s="67"/>
      <c r="BO16" s="67"/>
      <c r="BP16" s="67"/>
      <c r="BQ16" s="67"/>
      <c r="BR16" s="67"/>
      <c r="BS16" s="68"/>
      <c r="BT16" s="24" t="s">
        <v>18</v>
      </c>
      <c r="BU16" s="25"/>
      <c r="BV16" s="25"/>
      <c r="BW16" s="25"/>
      <c r="BX16" s="25"/>
      <c r="BY16" s="25"/>
      <c r="BZ16" s="25"/>
      <c r="CA16" s="25"/>
      <c r="CB16" s="25"/>
      <c r="CC16" s="26"/>
      <c r="CD16" s="24" t="s">
        <v>19</v>
      </c>
      <c r="CE16" s="25"/>
      <c r="CF16" s="25"/>
      <c r="CG16" s="25"/>
      <c r="CH16" s="25"/>
      <c r="CI16" s="25"/>
      <c r="CJ16" s="25"/>
      <c r="CK16" s="25"/>
      <c r="CL16" s="25"/>
      <c r="CM16" s="26"/>
      <c r="CN16" s="75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7"/>
    </row>
    <row r="17" spans="1:108" s="5" customFormat="1" ht="15" customHeight="1" x14ac:dyDescent="0.25">
      <c r="A17" s="20" t="s">
        <v>20</v>
      </c>
      <c r="B17" s="21"/>
      <c r="C17" s="21"/>
      <c r="D17" s="21"/>
      <c r="E17" s="21"/>
      <c r="F17" s="21"/>
      <c r="G17" s="21"/>
      <c r="H17" s="21"/>
      <c r="I17" s="22"/>
      <c r="J17" s="8"/>
      <c r="K17" s="23" t="s">
        <v>21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9"/>
      <c r="BI17" s="24" t="s">
        <v>22</v>
      </c>
      <c r="BJ17" s="25"/>
      <c r="BK17" s="25"/>
      <c r="BL17" s="25"/>
      <c r="BM17" s="25"/>
      <c r="BN17" s="25"/>
      <c r="BO17" s="25"/>
      <c r="BP17" s="25"/>
      <c r="BQ17" s="25"/>
      <c r="BR17" s="25"/>
      <c r="BS17" s="26"/>
      <c r="BT17" s="24" t="s">
        <v>22</v>
      </c>
      <c r="BU17" s="25"/>
      <c r="BV17" s="25"/>
      <c r="BW17" s="25"/>
      <c r="BX17" s="25"/>
      <c r="BY17" s="25"/>
      <c r="BZ17" s="25"/>
      <c r="CA17" s="25"/>
      <c r="CB17" s="25"/>
      <c r="CC17" s="26"/>
      <c r="CD17" s="24" t="s">
        <v>22</v>
      </c>
      <c r="CE17" s="25"/>
      <c r="CF17" s="25"/>
      <c r="CG17" s="25"/>
      <c r="CH17" s="25"/>
      <c r="CI17" s="25"/>
      <c r="CJ17" s="25"/>
      <c r="CK17" s="25"/>
      <c r="CL17" s="25"/>
      <c r="CM17" s="26"/>
      <c r="CN17" s="30" t="s">
        <v>22</v>
      </c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2"/>
    </row>
    <row r="18" spans="1:108" s="5" customFormat="1" ht="30" customHeight="1" x14ac:dyDescent="0.25">
      <c r="A18" s="20" t="s">
        <v>23</v>
      </c>
      <c r="B18" s="21"/>
      <c r="C18" s="21"/>
      <c r="D18" s="21"/>
      <c r="E18" s="21"/>
      <c r="F18" s="21"/>
      <c r="G18" s="21"/>
      <c r="H18" s="21"/>
      <c r="I18" s="22"/>
      <c r="J18" s="8"/>
      <c r="K18" s="23" t="s">
        <v>24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9"/>
      <c r="BI18" s="24" t="s">
        <v>25</v>
      </c>
      <c r="BJ18" s="25"/>
      <c r="BK18" s="25"/>
      <c r="BL18" s="25"/>
      <c r="BM18" s="25"/>
      <c r="BN18" s="25"/>
      <c r="BO18" s="25"/>
      <c r="BP18" s="25"/>
      <c r="BQ18" s="25"/>
      <c r="BR18" s="25"/>
      <c r="BS18" s="26"/>
      <c r="BT18" s="45">
        <v>1264165.32</v>
      </c>
      <c r="BU18" s="28"/>
      <c r="BV18" s="28"/>
      <c r="BW18" s="28"/>
      <c r="BX18" s="28"/>
      <c r="BY18" s="28"/>
      <c r="BZ18" s="28"/>
      <c r="CA18" s="28"/>
      <c r="CB18" s="28"/>
      <c r="CC18" s="29"/>
      <c r="CD18" s="33">
        <v>1590406</v>
      </c>
      <c r="CE18" s="34"/>
      <c r="CF18" s="34"/>
      <c r="CG18" s="34"/>
      <c r="CH18" s="34"/>
      <c r="CI18" s="34"/>
      <c r="CJ18" s="34"/>
      <c r="CK18" s="34"/>
      <c r="CL18" s="34"/>
      <c r="CM18" s="35"/>
      <c r="CN18" s="42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4"/>
    </row>
    <row r="19" spans="1:108" s="5" customFormat="1" ht="30" customHeight="1" x14ac:dyDescent="0.25">
      <c r="A19" s="20" t="s">
        <v>26</v>
      </c>
      <c r="B19" s="21"/>
      <c r="C19" s="21"/>
      <c r="D19" s="21"/>
      <c r="E19" s="21"/>
      <c r="F19" s="21"/>
      <c r="G19" s="21"/>
      <c r="H19" s="21"/>
      <c r="I19" s="22"/>
      <c r="J19" s="8"/>
      <c r="K19" s="23" t="s">
        <v>27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9"/>
      <c r="BI19" s="24" t="s">
        <v>25</v>
      </c>
      <c r="BJ19" s="25"/>
      <c r="BK19" s="25"/>
      <c r="BL19" s="25"/>
      <c r="BM19" s="25"/>
      <c r="BN19" s="25"/>
      <c r="BO19" s="25"/>
      <c r="BP19" s="25"/>
      <c r="BQ19" s="25"/>
      <c r="BR19" s="25"/>
      <c r="BS19" s="26"/>
      <c r="BT19" s="45">
        <v>564652.68000000005</v>
      </c>
      <c r="BU19" s="46"/>
      <c r="BV19" s="46"/>
      <c r="BW19" s="46"/>
      <c r="BX19" s="46"/>
      <c r="BY19" s="46"/>
      <c r="BZ19" s="46"/>
      <c r="CA19" s="46"/>
      <c r="CB19" s="46"/>
      <c r="CC19" s="47"/>
      <c r="CD19" s="33">
        <v>656669.19999999995</v>
      </c>
      <c r="CE19" s="28"/>
      <c r="CF19" s="28"/>
      <c r="CG19" s="28"/>
      <c r="CH19" s="28"/>
      <c r="CI19" s="28"/>
      <c r="CJ19" s="28"/>
      <c r="CK19" s="28"/>
      <c r="CL19" s="28"/>
      <c r="CM19" s="29"/>
      <c r="CN19" s="42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4"/>
    </row>
    <row r="20" spans="1:108" s="5" customFormat="1" ht="31.5" customHeight="1" x14ac:dyDescent="0.25">
      <c r="A20" s="20" t="s">
        <v>28</v>
      </c>
      <c r="B20" s="21"/>
      <c r="C20" s="21"/>
      <c r="D20" s="21"/>
      <c r="E20" s="21"/>
      <c r="F20" s="21"/>
      <c r="G20" s="21"/>
      <c r="H20" s="21"/>
      <c r="I20" s="22"/>
      <c r="J20" s="8"/>
      <c r="K20" s="23" t="s">
        <v>29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9"/>
      <c r="BI20" s="24" t="s">
        <v>25</v>
      </c>
      <c r="BJ20" s="25"/>
      <c r="BK20" s="25"/>
      <c r="BL20" s="25"/>
      <c r="BM20" s="25"/>
      <c r="BN20" s="25"/>
      <c r="BO20" s="25"/>
      <c r="BP20" s="25"/>
      <c r="BQ20" s="25"/>
      <c r="BR20" s="25"/>
      <c r="BS20" s="26"/>
      <c r="BT20" s="45">
        <v>148727.35999999999</v>
      </c>
      <c r="BU20" s="46"/>
      <c r="BV20" s="46"/>
      <c r="BW20" s="46"/>
      <c r="BX20" s="46"/>
      <c r="BY20" s="46"/>
      <c r="BZ20" s="46"/>
      <c r="CA20" s="46"/>
      <c r="CB20" s="46"/>
      <c r="CC20" s="47"/>
      <c r="CD20" s="33">
        <v>129602.90000000001</v>
      </c>
      <c r="CE20" s="28"/>
      <c r="CF20" s="28"/>
      <c r="CG20" s="28"/>
      <c r="CH20" s="28"/>
      <c r="CI20" s="28"/>
      <c r="CJ20" s="28"/>
      <c r="CK20" s="28"/>
      <c r="CL20" s="28"/>
      <c r="CM20" s="29"/>
      <c r="CN20" s="36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8"/>
    </row>
    <row r="21" spans="1:108" s="5" customFormat="1" ht="31.95" customHeight="1" x14ac:dyDescent="0.25">
      <c r="A21" s="20" t="s">
        <v>31</v>
      </c>
      <c r="B21" s="21"/>
      <c r="C21" s="21"/>
      <c r="D21" s="21"/>
      <c r="E21" s="21"/>
      <c r="F21" s="21"/>
      <c r="G21" s="21"/>
      <c r="H21" s="21"/>
      <c r="I21" s="22"/>
      <c r="J21" s="8"/>
      <c r="K21" s="23" t="s">
        <v>32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9"/>
      <c r="BI21" s="24" t="s">
        <v>25</v>
      </c>
      <c r="BJ21" s="25"/>
      <c r="BK21" s="25"/>
      <c r="BL21" s="25"/>
      <c r="BM21" s="25"/>
      <c r="BN21" s="25"/>
      <c r="BO21" s="25"/>
      <c r="BP21" s="25"/>
      <c r="BQ21" s="25"/>
      <c r="BR21" s="25"/>
      <c r="BS21" s="26"/>
      <c r="BT21" s="27">
        <v>106571.26</v>
      </c>
      <c r="BU21" s="28"/>
      <c r="BV21" s="28"/>
      <c r="BW21" s="28"/>
      <c r="BX21" s="28"/>
      <c r="BY21" s="28"/>
      <c r="BZ21" s="28"/>
      <c r="CA21" s="28"/>
      <c r="CB21" s="28"/>
      <c r="CC21" s="29"/>
      <c r="CD21" s="33">
        <v>75142.100000000006</v>
      </c>
      <c r="CE21" s="34"/>
      <c r="CF21" s="34"/>
      <c r="CG21" s="34"/>
      <c r="CH21" s="34"/>
      <c r="CI21" s="34"/>
      <c r="CJ21" s="34"/>
      <c r="CK21" s="34"/>
      <c r="CL21" s="34"/>
      <c r="CM21" s="35"/>
      <c r="CN21" s="57" t="s">
        <v>191</v>
      </c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9"/>
    </row>
    <row r="22" spans="1:108" s="5" customFormat="1" ht="33" customHeight="1" x14ac:dyDescent="0.25">
      <c r="A22" s="20" t="s">
        <v>33</v>
      </c>
      <c r="B22" s="21"/>
      <c r="C22" s="21"/>
      <c r="D22" s="21"/>
      <c r="E22" s="21"/>
      <c r="F22" s="21"/>
      <c r="G22" s="21"/>
      <c r="H22" s="21"/>
      <c r="I22" s="22"/>
      <c r="J22" s="8"/>
      <c r="K22" s="23" t="s">
        <v>34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9"/>
      <c r="BI22" s="24" t="s">
        <v>25</v>
      </c>
      <c r="BJ22" s="25"/>
      <c r="BK22" s="25"/>
      <c r="BL22" s="25"/>
      <c r="BM22" s="25"/>
      <c r="BN22" s="25"/>
      <c r="BO22" s="25"/>
      <c r="BP22" s="25"/>
      <c r="BQ22" s="25"/>
      <c r="BR22" s="25"/>
      <c r="BS22" s="26"/>
      <c r="BT22" s="27" t="s">
        <v>22</v>
      </c>
      <c r="BU22" s="28"/>
      <c r="BV22" s="28"/>
      <c r="BW22" s="28"/>
      <c r="BX22" s="28"/>
      <c r="BY22" s="28"/>
      <c r="BZ22" s="28"/>
      <c r="CA22" s="28"/>
      <c r="CB22" s="28"/>
      <c r="CC22" s="29"/>
      <c r="CD22" s="27">
        <v>39098.800000000003</v>
      </c>
      <c r="CE22" s="28"/>
      <c r="CF22" s="28"/>
      <c r="CG22" s="28"/>
      <c r="CH22" s="28"/>
      <c r="CI22" s="28"/>
      <c r="CJ22" s="28"/>
      <c r="CK22" s="28"/>
      <c r="CL22" s="28"/>
      <c r="CM22" s="29"/>
      <c r="CN22" s="57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9"/>
    </row>
    <row r="23" spans="1:108" s="5" customFormat="1" ht="68.400000000000006" customHeight="1" x14ac:dyDescent="0.25">
      <c r="A23" s="20" t="s">
        <v>35</v>
      </c>
      <c r="B23" s="21"/>
      <c r="C23" s="21"/>
      <c r="D23" s="21"/>
      <c r="E23" s="21"/>
      <c r="F23" s="21"/>
      <c r="G23" s="21"/>
      <c r="H23" s="21"/>
      <c r="I23" s="22"/>
      <c r="J23" s="8"/>
      <c r="K23" s="23" t="s">
        <v>36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9"/>
      <c r="BI23" s="24" t="s">
        <v>25</v>
      </c>
      <c r="BJ23" s="25"/>
      <c r="BK23" s="25"/>
      <c r="BL23" s="25"/>
      <c r="BM23" s="25"/>
      <c r="BN23" s="25"/>
      <c r="BO23" s="25"/>
      <c r="BP23" s="25"/>
      <c r="BQ23" s="25"/>
      <c r="BR23" s="25"/>
      <c r="BS23" s="26"/>
      <c r="BT23" s="27">
        <v>42156.100000000006</v>
      </c>
      <c r="BU23" s="28"/>
      <c r="BV23" s="28"/>
      <c r="BW23" s="28"/>
      <c r="BX23" s="28"/>
      <c r="BY23" s="28"/>
      <c r="BZ23" s="28"/>
      <c r="CA23" s="28"/>
      <c r="CB23" s="28"/>
      <c r="CC23" s="29"/>
      <c r="CD23" s="27">
        <v>54460.800000000003</v>
      </c>
      <c r="CE23" s="28"/>
      <c r="CF23" s="28"/>
      <c r="CG23" s="28"/>
      <c r="CH23" s="28"/>
      <c r="CI23" s="28"/>
      <c r="CJ23" s="28"/>
      <c r="CK23" s="28"/>
      <c r="CL23" s="28"/>
      <c r="CM23" s="29"/>
      <c r="CN23" s="36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8"/>
    </row>
    <row r="24" spans="1:108" s="5" customFormat="1" ht="45.45" customHeight="1" x14ac:dyDescent="0.25">
      <c r="A24" s="20" t="s">
        <v>37</v>
      </c>
      <c r="B24" s="21"/>
      <c r="C24" s="21"/>
      <c r="D24" s="21"/>
      <c r="E24" s="21"/>
      <c r="F24" s="21"/>
      <c r="G24" s="21"/>
      <c r="H24" s="21"/>
      <c r="I24" s="22"/>
      <c r="J24" s="8"/>
      <c r="K24" s="23" t="s">
        <v>38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9"/>
      <c r="BI24" s="24" t="s">
        <v>25</v>
      </c>
      <c r="BJ24" s="25"/>
      <c r="BK24" s="25"/>
      <c r="BL24" s="25"/>
      <c r="BM24" s="25"/>
      <c r="BN24" s="25"/>
      <c r="BO24" s="25"/>
      <c r="BP24" s="25"/>
      <c r="BQ24" s="25"/>
      <c r="BR24" s="25"/>
      <c r="BS24" s="26"/>
      <c r="BT24" s="27" t="s">
        <v>22</v>
      </c>
      <c r="BU24" s="28"/>
      <c r="BV24" s="28"/>
      <c r="BW24" s="28"/>
      <c r="BX24" s="28"/>
      <c r="BY24" s="28"/>
      <c r="BZ24" s="28"/>
      <c r="CA24" s="28"/>
      <c r="CB24" s="28"/>
      <c r="CC24" s="29"/>
      <c r="CD24" s="33">
        <v>15117.9</v>
      </c>
      <c r="CE24" s="34"/>
      <c r="CF24" s="34"/>
      <c r="CG24" s="34"/>
      <c r="CH24" s="34"/>
      <c r="CI24" s="34"/>
      <c r="CJ24" s="34"/>
      <c r="CK24" s="34"/>
      <c r="CL24" s="34"/>
      <c r="CM24" s="35"/>
      <c r="CN24" s="36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8"/>
    </row>
    <row r="25" spans="1:108" s="5" customFormat="1" ht="34.5" customHeight="1" x14ac:dyDescent="0.25">
      <c r="A25" s="20" t="s">
        <v>39</v>
      </c>
      <c r="B25" s="21"/>
      <c r="C25" s="21"/>
      <c r="D25" s="21"/>
      <c r="E25" s="21"/>
      <c r="F25" s="21"/>
      <c r="G25" s="21"/>
      <c r="H25" s="21"/>
      <c r="I25" s="22"/>
      <c r="J25" s="8"/>
      <c r="K25" s="23" t="s">
        <v>40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9"/>
      <c r="BI25" s="24" t="s">
        <v>25</v>
      </c>
      <c r="BJ25" s="25"/>
      <c r="BK25" s="25"/>
      <c r="BL25" s="25"/>
      <c r="BM25" s="25"/>
      <c r="BN25" s="25"/>
      <c r="BO25" s="25"/>
      <c r="BP25" s="25"/>
      <c r="BQ25" s="25"/>
      <c r="BR25" s="25"/>
      <c r="BS25" s="26"/>
      <c r="BT25" s="27">
        <v>372859.48</v>
      </c>
      <c r="BU25" s="28"/>
      <c r="BV25" s="28"/>
      <c r="BW25" s="28"/>
      <c r="BX25" s="28"/>
      <c r="BY25" s="28"/>
      <c r="BZ25" s="28"/>
      <c r="CA25" s="28"/>
      <c r="CB25" s="28"/>
      <c r="CC25" s="29"/>
      <c r="CD25" s="27">
        <v>426700.79999999999</v>
      </c>
      <c r="CE25" s="28"/>
      <c r="CF25" s="28"/>
      <c r="CG25" s="28"/>
      <c r="CH25" s="28"/>
      <c r="CI25" s="28"/>
      <c r="CJ25" s="28"/>
      <c r="CK25" s="28"/>
      <c r="CL25" s="28"/>
      <c r="CM25" s="29"/>
      <c r="CN25" s="57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9"/>
    </row>
    <row r="26" spans="1:108" s="5" customFormat="1" ht="34.950000000000003" customHeight="1" x14ac:dyDescent="0.25">
      <c r="A26" s="20" t="s">
        <v>41</v>
      </c>
      <c r="B26" s="21"/>
      <c r="C26" s="21"/>
      <c r="D26" s="21"/>
      <c r="E26" s="21"/>
      <c r="F26" s="21"/>
      <c r="G26" s="21"/>
      <c r="H26" s="21"/>
      <c r="I26" s="22"/>
      <c r="J26" s="8"/>
      <c r="K26" s="23" t="s">
        <v>38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9"/>
      <c r="BI26" s="24" t="s">
        <v>25</v>
      </c>
      <c r="BJ26" s="25"/>
      <c r="BK26" s="25"/>
      <c r="BL26" s="25"/>
      <c r="BM26" s="25"/>
      <c r="BN26" s="25"/>
      <c r="BO26" s="25"/>
      <c r="BP26" s="25"/>
      <c r="BQ26" s="25"/>
      <c r="BR26" s="25"/>
      <c r="BS26" s="26"/>
      <c r="BT26" s="27" t="s">
        <v>22</v>
      </c>
      <c r="BU26" s="28"/>
      <c r="BV26" s="28"/>
      <c r="BW26" s="28"/>
      <c r="BX26" s="28"/>
      <c r="BY26" s="28"/>
      <c r="BZ26" s="28"/>
      <c r="CA26" s="28"/>
      <c r="CB26" s="28"/>
      <c r="CC26" s="29"/>
      <c r="CD26" s="33">
        <v>38502.300000000003</v>
      </c>
      <c r="CE26" s="34"/>
      <c r="CF26" s="34"/>
      <c r="CG26" s="34"/>
      <c r="CH26" s="34"/>
      <c r="CI26" s="34"/>
      <c r="CJ26" s="34"/>
      <c r="CK26" s="34"/>
      <c r="CL26" s="34"/>
      <c r="CM26" s="35"/>
      <c r="CN26" s="57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9"/>
    </row>
    <row r="27" spans="1:108" s="5" customFormat="1" ht="30" customHeight="1" x14ac:dyDescent="0.25">
      <c r="A27" s="20" t="s">
        <v>42</v>
      </c>
      <c r="B27" s="21"/>
      <c r="C27" s="21"/>
      <c r="D27" s="21"/>
      <c r="E27" s="21"/>
      <c r="F27" s="21"/>
      <c r="G27" s="21"/>
      <c r="H27" s="21"/>
      <c r="I27" s="22"/>
      <c r="J27" s="8"/>
      <c r="K27" s="23" t="s">
        <v>43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9"/>
      <c r="BI27" s="24" t="s">
        <v>25</v>
      </c>
      <c r="BJ27" s="25"/>
      <c r="BK27" s="25"/>
      <c r="BL27" s="25"/>
      <c r="BM27" s="25"/>
      <c r="BN27" s="25"/>
      <c r="BO27" s="25"/>
      <c r="BP27" s="25"/>
      <c r="BQ27" s="25"/>
      <c r="BR27" s="25"/>
      <c r="BS27" s="26"/>
      <c r="BT27" s="45">
        <v>34616.68</v>
      </c>
      <c r="BU27" s="46"/>
      <c r="BV27" s="46"/>
      <c r="BW27" s="46"/>
      <c r="BX27" s="46"/>
      <c r="BY27" s="46"/>
      <c r="BZ27" s="46"/>
      <c r="CA27" s="46"/>
      <c r="CB27" s="46"/>
      <c r="CC27" s="47"/>
      <c r="CD27" s="33">
        <v>62203.700000000012</v>
      </c>
      <c r="CE27" s="28"/>
      <c r="CF27" s="28"/>
      <c r="CG27" s="28"/>
      <c r="CH27" s="28"/>
      <c r="CI27" s="28"/>
      <c r="CJ27" s="28"/>
      <c r="CK27" s="28"/>
      <c r="CL27" s="28"/>
      <c r="CM27" s="29"/>
      <c r="CN27" s="42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4"/>
    </row>
    <row r="28" spans="1:108" s="5" customFormat="1" ht="37.5" customHeight="1" x14ac:dyDescent="0.25">
      <c r="A28" s="20" t="s">
        <v>44</v>
      </c>
      <c r="B28" s="21"/>
      <c r="C28" s="21"/>
      <c r="D28" s="21"/>
      <c r="E28" s="21"/>
      <c r="F28" s="21"/>
      <c r="G28" s="21"/>
      <c r="H28" s="21"/>
      <c r="I28" s="22"/>
      <c r="J28" s="8"/>
      <c r="K28" s="23" t="s">
        <v>45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9"/>
      <c r="BI28" s="24" t="s">
        <v>25</v>
      </c>
      <c r="BJ28" s="25"/>
      <c r="BK28" s="25"/>
      <c r="BL28" s="25"/>
      <c r="BM28" s="25"/>
      <c r="BN28" s="25"/>
      <c r="BO28" s="25"/>
      <c r="BP28" s="25"/>
      <c r="BQ28" s="25"/>
      <c r="BR28" s="25"/>
      <c r="BS28" s="26"/>
      <c r="BT28" s="27"/>
      <c r="BU28" s="28"/>
      <c r="BV28" s="28"/>
      <c r="BW28" s="28"/>
      <c r="BX28" s="28"/>
      <c r="BY28" s="28"/>
      <c r="BZ28" s="28"/>
      <c r="CA28" s="28"/>
      <c r="CB28" s="28"/>
      <c r="CC28" s="29"/>
      <c r="CD28" s="27"/>
      <c r="CE28" s="28"/>
      <c r="CF28" s="28"/>
      <c r="CG28" s="28"/>
      <c r="CH28" s="28"/>
      <c r="CI28" s="28"/>
      <c r="CJ28" s="28"/>
      <c r="CK28" s="28"/>
      <c r="CL28" s="28"/>
      <c r="CM28" s="29"/>
      <c r="CN28" s="57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9"/>
    </row>
    <row r="29" spans="1:108" s="5" customFormat="1" ht="32.549999999999997" customHeight="1" x14ac:dyDescent="0.25">
      <c r="A29" s="20" t="s">
        <v>46</v>
      </c>
      <c r="B29" s="21"/>
      <c r="C29" s="21"/>
      <c r="D29" s="21"/>
      <c r="E29" s="21"/>
      <c r="F29" s="21"/>
      <c r="G29" s="21"/>
      <c r="H29" s="21"/>
      <c r="I29" s="22"/>
      <c r="J29" s="8"/>
      <c r="K29" s="23" t="s">
        <v>47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9"/>
      <c r="BI29" s="24" t="s">
        <v>25</v>
      </c>
      <c r="BJ29" s="25"/>
      <c r="BK29" s="25"/>
      <c r="BL29" s="25"/>
      <c r="BM29" s="25"/>
      <c r="BN29" s="25"/>
      <c r="BO29" s="25"/>
      <c r="BP29" s="25"/>
      <c r="BQ29" s="25"/>
      <c r="BR29" s="25"/>
      <c r="BS29" s="26"/>
      <c r="BT29" s="27">
        <v>138.63</v>
      </c>
      <c r="BU29" s="28"/>
      <c r="BV29" s="28"/>
      <c r="BW29" s="28"/>
      <c r="BX29" s="28"/>
      <c r="BY29" s="28"/>
      <c r="BZ29" s="28"/>
      <c r="CA29" s="28"/>
      <c r="CB29" s="28"/>
      <c r="CC29" s="29"/>
      <c r="CD29" s="27">
        <v>3408.7999999999997</v>
      </c>
      <c r="CE29" s="28"/>
      <c r="CF29" s="28"/>
      <c r="CG29" s="28"/>
      <c r="CH29" s="28"/>
      <c r="CI29" s="28"/>
      <c r="CJ29" s="28"/>
      <c r="CK29" s="28"/>
      <c r="CL29" s="28"/>
      <c r="CM29" s="29"/>
      <c r="CN29" s="57" t="s">
        <v>64</v>
      </c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9"/>
    </row>
    <row r="30" spans="1:108" s="5" customFormat="1" ht="30" customHeight="1" x14ac:dyDescent="0.25">
      <c r="A30" s="20" t="s">
        <v>48</v>
      </c>
      <c r="B30" s="21"/>
      <c r="C30" s="21"/>
      <c r="D30" s="21"/>
      <c r="E30" s="21"/>
      <c r="F30" s="21"/>
      <c r="G30" s="21"/>
      <c r="H30" s="21"/>
      <c r="I30" s="22"/>
      <c r="J30" s="8"/>
      <c r="K30" s="23" t="s">
        <v>49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9"/>
      <c r="BI30" s="24" t="s">
        <v>25</v>
      </c>
      <c r="BJ30" s="25"/>
      <c r="BK30" s="25"/>
      <c r="BL30" s="25"/>
      <c r="BM30" s="25"/>
      <c r="BN30" s="25"/>
      <c r="BO30" s="25"/>
      <c r="BP30" s="25"/>
      <c r="BQ30" s="25"/>
      <c r="BR30" s="25"/>
      <c r="BS30" s="26"/>
      <c r="BT30" s="45">
        <v>34478.050000000003</v>
      </c>
      <c r="BU30" s="28"/>
      <c r="BV30" s="28"/>
      <c r="BW30" s="28"/>
      <c r="BX30" s="28"/>
      <c r="BY30" s="28"/>
      <c r="BZ30" s="28"/>
      <c r="CA30" s="28"/>
      <c r="CB30" s="28"/>
      <c r="CC30" s="29"/>
      <c r="CD30" s="33">
        <v>58794.900000000009</v>
      </c>
      <c r="CE30" s="28"/>
      <c r="CF30" s="28"/>
      <c r="CG30" s="28"/>
      <c r="CH30" s="28"/>
      <c r="CI30" s="28"/>
      <c r="CJ30" s="28"/>
      <c r="CK30" s="28"/>
      <c r="CL30" s="28"/>
      <c r="CM30" s="29"/>
      <c r="CN30" s="57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9"/>
    </row>
    <row r="31" spans="1:108" s="5" customFormat="1" ht="24" customHeight="1" x14ac:dyDescent="0.25">
      <c r="A31" s="20" t="s">
        <v>50</v>
      </c>
      <c r="B31" s="21"/>
      <c r="C31" s="21"/>
      <c r="D31" s="21"/>
      <c r="E31" s="21"/>
      <c r="F31" s="21"/>
      <c r="G31" s="21"/>
      <c r="H31" s="21"/>
      <c r="I31" s="22"/>
      <c r="J31" s="8"/>
      <c r="K31" s="23" t="s">
        <v>51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9"/>
      <c r="BI31" s="24" t="s">
        <v>25</v>
      </c>
      <c r="BJ31" s="25"/>
      <c r="BK31" s="25"/>
      <c r="BL31" s="25"/>
      <c r="BM31" s="25"/>
      <c r="BN31" s="25"/>
      <c r="BO31" s="25"/>
      <c r="BP31" s="25"/>
      <c r="BQ31" s="25"/>
      <c r="BR31" s="25"/>
      <c r="BS31" s="26"/>
      <c r="BT31" s="27">
        <v>0</v>
      </c>
      <c r="BU31" s="28"/>
      <c r="BV31" s="28"/>
      <c r="BW31" s="28"/>
      <c r="BX31" s="28"/>
      <c r="BY31" s="28"/>
      <c r="BZ31" s="28"/>
      <c r="CA31" s="28"/>
      <c r="CB31" s="28"/>
      <c r="CC31" s="29"/>
      <c r="CD31" s="33">
        <v>373.7</v>
      </c>
      <c r="CE31" s="34"/>
      <c r="CF31" s="34"/>
      <c r="CG31" s="34"/>
      <c r="CH31" s="34"/>
      <c r="CI31" s="34"/>
      <c r="CJ31" s="34"/>
      <c r="CK31" s="34"/>
      <c r="CL31" s="34"/>
      <c r="CM31" s="35"/>
      <c r="CN31" s="36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8"/>
    </row>
    <row r="32" spans="1:108" s="5" customFormat="1" ht="30" customHeight="1" x14ac:dyDescent="0.25">
      <c r="A32" s="20" t="s">
        <v>52</v>
      </c>
      <c r="B32" s="21"/>
      <c r="C32" s="21"/>
      <c r="D32" s="21"/>
      <c r="E32" s="21"/>
      <c r="F32" s="21"/>
      <c r="G32" s="21"/>
      <c r="H32" s="21"/>
      <c r="I32" s="22"/>
      <c r="J32" s="8"/>
      <c r="K32" s="23" t="s">
        <v>53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9"/>
      <c r="BI32" s="24" t="s">
        <v>25</v>
      </c>
      <c r="BJ32" s="25"/>
      <c r="BK32" s="25"/>
      <c r="BL32" s="25"/>
      <c r="BM32" s="25"/>
      <c r="BN32" s="25"/>
      <c r="BO32" s="25"/>
      <c r="BP32" s="25"/>
      <c r="BQ32" s="25"/>
      <c r="BR32" s="25"/>
      <c r="BS32" s="26"/>
      <c r="BT32" s="45">
        <v>2975.82</v>
      </c>
      <c r="BU32" s="46"/>
      <c r="BV32" s="46"/>
      <c r="BW32" s="46"/>
      <c r="BX32" s="46"/>
      <c r="BY32" s="46"/>
      <c r="BZ32" s="46"/>
      <c r="CA32" s="46"/>
      <c r="CB32" s="46"/>
      <c r="CC32" s="47"/>
      <c r="CD32" s="27">
        <v>4560.7</v>
      </c>
      <c r="CE32" s="28"/>
      <c r="CF32" s="28"/>
      <c r="CG32" s="28"/>
      <c r="CH32" s="28"/>
      <c r="CI32" s="28"/>
      <c r="CJ32" s="28"/>
      <c r="CK32" s="28"/>
      <c r="CL32" s="28"/>
      <c r="CM32" s="29"/>
      <c r="CN32" s="36" t="s">
        <v>61</v>
      </c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8"/>
    </row>
    <row r="33" spans="1:108" s="5" customFormat="1" ht="30" customHeight="1" x14ac:dyDescent="0.25">
      <c r="A33" s="20" t="s">
        <v>54</v>
      </c>
      <c r="B33" s="21"/>
      <c r="C33" s="21"/>
      <c r="D33" s="21"/>
      <c r="E33" s="21"/>
      <c r="F33" s="21"/>
      <c r="G33" s="21"/>
      <c r="H33" s="21"/>
      <c r="I33" s="22"/>
      <c r="J33" s="8"/>
      <c r="K33" s="23" t="s">
        <v>55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9"/>
      <c r="BI33" s="24" t="s">
        <v>25</v>
      </c>
      <c r="BJ33" s="25"/>
      <c r="BK33" s="25"/>
      <c r="BL33" s="25"/>
      <c r="BM33" s="25"/>
      <c r="BN33" s="25"/>
      <c r="BO33" s="25"/>
      <c r="BP33" s="25"/>
      <c r="BQ33" s="25"/>
      <c r="BR33" s="25"/>
      <c r="BS33" s="26"/>
      <c r="BT33" s="45">
        <v>1941.57</v>
      </c>
      <c r="BU33" s="46"/>
      <c r="BV33" s="46"/>
      <c r="BW33" s="46"/>
      <c r="BX33" s="46"/>
      <c r="BY33" s="46"/>
      <c r="BZ33" s="46"/>
      <c r="CA33" s="46"/>
      <c r="CB33" s="46"/>
      <c r="CC33" s="47"/>
      <c r="CD33" s="27">
        <v>2474.1</v>
      </c>
      <c r="CE33" s="28"/>
      <c r="CF33" s="28"/>
      <c r="CG33" s="28"/>
      <c r="CH33" s="28"/>
      <c r="CI33" s="28"/>
      <c r="CJ33" s="28"/>
      <c r="CK33" s="28"/>
      <c r="CL33" s="28"/>
      <c r="CM33" s="29"/>
      <c r="CN33" s="36" t="s">
        <v>61</v>
      </c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8"/>
    </row>
    <row r="34" spans="1:108" s="5" customFormat="1" ht="30" customHeight="1" x14ac:dyDescent="0.25">
      <c r="A34" s="20" t="s">
        <v>56</v>
      </c>
      <c r="B34" s="21"/>
      <c r="C34" s="21"/>
      <c r="D34" s="21"/>
      <c r="E34" s="21"/>
      <c r="F34" s="21"/>
      <c r="G34" s="21"/>
      <c r="H34" s="21"/>
      <c r="I34" s="22"/>
      <c r="J34" s="8"/>
      <c r="K34" s="23" t="s">
        <v>57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9"/>
      <c r="BI34" s="24" t="s">
        <v>25</v>
      </c>
      <c r="BJ34" s="25"/>
      <c r="BK34" s="25"/>
      <c r="BL34" s="25"/>
      <c r="BM34" s="25"/>
      <c r="BN34" s="25"/>
      <c r="BO34" s="25"/>
      <c r="BP34" s="25"/>
      <c r="BQ34" s="25"/>
      <c r="BR34" s="25"/>
      <c r="BS34" s="26"/>
      <c r="BT34" s="45">
        <v>3094.2</v>
      </c>
      <c r="BU34" s="46"/>
      <c r="BV34" s="46"/>
      <c r="BW34" s="46"/>
      <c r="BX34" s="46"/>
      <c r="BY34" s="46"/>
      <c r="BZ34" s="46"/>
      <c r="CA34" s="46"/>
      <c r="CB34" s="46"/>
      <c r="CC34" s="47"/>
      <c r="CD34" s="27">
        <v>7571.3</v>
      </c>
      <c r="CE34" s="28"/>
      <c r="CF34" s="28"/>
      <c r="CG34" s="28"/>
      <c r="CH34" s="28"/>
      <c r="CI34" s="28"/>
      <c r="CJ34" s="28"/>
      <c r="CK34" s="28"/>
      <c r="CL34" s="28"/>
      <c r="CM34" s="29"/>
      <c r="CN34" s="36" t="s">
        <v>61</v>
      </c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8"/>
    </row>
    <row r="35" spans="1:108" s="5" customFormat="1" ht="30" customHeight="1" x14ac:dyDescent="0.25">
      <c r="A35" s="20" t="s">
        <v>58</v>
      </c>
      <c r="B35" s="21"/>
      <c r="C35" s="21"/>
      <c r="D35" s="21"/>
      <c r="E35" s="21"/>
      <c r="F35" s="21"/>
      <c r="G35" s="21"/>
      <c r="H35" s="21"/>
      <c r="I35" s="22"/>
      <c r="J35" s="8"/>
      <c r="K35" s="23" t="s">
        <v>59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9"/>
      <c r="BI35" s="24" t="s">
        <v>25</v>
      </c>
      <c r="BJ35" s="25"/>
      <c r="BK35" s="25"/>
      <c r="BL35" s="25"/>
      <c r="BM35" s="25"/>
      <c r="BN35" s="25"/>
      <c r="BO35" s="25"/>
      <c r="BP35" s="25"/>
      <c r="BQ35" s="25"/>
      <c r="BR35" s="25"/>
      <c r="BS35" s="26"/>
      <c r="BT35" s="45">
        <v>1333.48</v>
      </c>
      <c r="BU35" s="46"/>
      <c r="BV35" s="46"/>
      <c r="BW35" s="46"/>
      <c r="BX35" s="46"/>
      <c r="BY35" s="46"/>
      <c r="BZ35" s="46"/>
      <c r="CA35" s="46"/>
      <c r="CB35" s="46"/>
      <c r="CC35" s="47"/>
      <c r="CD35" s="33">
        <v>1677.5</v>
      </c>
      <c r="CE35" s="34"/>
      <c r="CF35" s="34"/>
      <c r="CG35" s="34"/>
      <c r="CH35" s="34"/>
      <c r="CI35" s="34"/>
      <c r="CJ35" s="34"/>
      <c r="CK35" s="34"/>
      <c r="CL35" s="34"/>
      <c r="CM35" s="35"/>
      <c r="CN35" s="36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8"/>
    </row>
    <row r="36" spans="1:108" s="5" customFormat="1" ht="40.200000000000003" customHeight="1" x14ac:dyDescent="0.25">
      <c r="A36" s="20" t="s">
        <v>60</v>
      </c>
      <c r="B36" s="21"/>
      <c r="C36" s="21"/>
      <c r="D36" s="21"/>
      <c r="E36" s="21"/>
      <c r="F36" s="21"/>
      <c r="G36" s="21"/>
      <c r="H36" s="21"/>
      <c r="I36" s="22"/>
      <c r="J36" s="8"/>
      <c r="K36" s="23" t="s">
        <v>63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9"/>
      <c r="BI36" s="24" t="s">
        <v>25</v>
      </c>
      <c r="BJ36" s="25"/>
      <c r="BK36" s="25"/>
      <c r="BL36" s="25"/>
      <c r="BM36" s="25"/>
      <c r="BN36" s="25"/>
      <c r="BO36" s="25"/>
      <c r="BP36" s="25"/>
      <c r="BQ36" s="25"/>
      <c r="BR36" s="25"/>
      <c r="BS36" s="26"/>
      <c r="BT36" s="45">
        <v>547.69000000000005</v>
      </c>
      <c r="BU36" s="46"/>
      <c r="BV36" s="46"/>
      <c r="BW36" s="46"/>
      <c r="BX36" s="46"/>
      <c r="BY36" s="46"/>
      <c r="BZ36" s="46"/>
      <c r="CA36" s="46"/>
      <c r="CB36" s="46"/>
      <c r="CC36" s="47"/>
      <c r="CD36" s="27">
        <v>3346.5</v>
      </c>
      <c r="CE36" s="28"/>
      <c r="CF36" s="28"/>
      <c r="CG36" s="28"/>
      <c r="CH36" s="28"/>
      <c r="CI36" s="28"/>
      <c r="CJ36" s="28"/>
      <c r="CK36" s="28"/>
      <c r="CL36" s="28"/>
      <c r="CM36" s="29"/>
      <c r="CN36" s="36" t="s">
        <v>61</v>
      </c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8"/>
    </row>
    <row r="37" spans="1:108" s="5" customFormat="1" ht="30" customHeight="1" x14ac:dyDescent="0.25">
      <c r="A37" s="20" t="s">
        <v>62</v>
      </c>
      <c r="B37" s="21"/>
      <c r="C37" s="21"/>
      <c r="D37" s="21"/>
      <c r="E37" s="21"/>
      <c r="F37" s="21"/>
      <c r="G37" s="21"/>
      <c r="H37" s="21"/>
      <c r="I37" s="22"/>
      <c r="J37" s="8"/>
      <c r="K37" s="23" t="s">
        <v>66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9"/>
      <c r="BI37" s="24" t="s">
        <v>25</v>
      </c>
      <c r="BJ37" s="25"/>
      <c r="BK37" s="25"/>
      <c r="BL37" s="25"/>
      <c r="BM37" s="25"/>
      <c r="BN37" s="25"/>
      <c r="BO37" s="25"/>
      <c r="BP37" s="25"/>
      <c r="BQ37" s="25"/>
      <c r="BR37" s="25"/>
      <c r="BS37" s="26"/>
      <c r="BT37" s="27">
        <v>1101.45</v>
      </c>
      <c r="BU37" s="28"/>
      <c r="BV37" s="28"/>
      <c r="BW37" s="28"/>
      <c r="BX37" s="28"/>
      <c r="BY37" s="28"/>
      <c r="BZ37" s="28"/>
      <c r="CA37" s="28"/>
      <c r="CB37" s="28"/>
      <c r="CC37" s="29"/>
      <c r="CD37" s="27">
        <v>654.70000000000005</v>
      </c>
      <c r="CE37" s="28"/>
      <c r="CF37" s="28"/>
      <c r="CG37" s="28"/>
      <c r="CH37" s="28"/>
      <c r="CI37" s="28"/>
      <c r="CJ37" s="28"/>
      <c r="CK37" s="28"/>
      <c r="CL37" s="28"/>
      <c r="CM37" s="29"/>
      <c r="CN37" s="36" t="s">
        <v>30</v>
      </c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8"/>
    </row>
    <row r="38" spans="1:108" s="5" customFormat="1" ht="39.6" customHeight="1" x14ac:dyDescent="0.25">
      <c r="A38" s="20" t="s">
        <v>65</v>
      </c>
      <c r="B38" s="21"/>
      <c r="C38" s="21"/>
      <c r="D38" s="21"/>
      <c r="E38" s="21"/>
      <c r="F38" s="21"/>
      <c r="G38" s="21"/>
      <c r="H38" s="21"/>
      <c r="I38" s="22"/>
      <c r="J38" s="8"/>
      <c r="K38" s="23" t="s">
        <v>68</v>
      </c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9"/>
      <c r="BI38" s="24" t="s">
        <v>25</v>
      </c>
      <c r="BJ38" s="25"/>
      <c r="BK38" s="25"/>
      <c r="BL38" s="25"/>
      <c r="BM38" s="25"/>
      <c r="BN38" s="25"/>
      <c r="BO38" s="25"/>
      <c r="BP38" s="25"/>
      <c r="BQ38" s="25"/>
      <c r="BR38" s="25"/>
      <c r="BS38" s="26"/>
      <c r="BT38" s="45">
        <v>1132.47</v>
      </c>
      <c r="BU38" s="46"/>
      <c r="BV38" s="46"/>
      <c r="BW38" s="46"/>
      <c r="BX38" s="46"/>
      <c r="BY38" s="46"/>
      <c r="BZ38" s="46"/>
      <c r="CA38" s="46"/>
      <c r="CB38" s="46"/>
      <c r="CC38" s="47"/>
      <c r="CD38" s="27">
        <v>1882.9</v>
      </c>
      <c r="CE38" s="28"/>
      <c r="CF38" s="28"/>
      <c r="CG38" s="28"/>
      <c r="CH38" s="28"/>
      <c r="CI38" s="28"/>
      <c r="CJ38" s="28"/>
      <c r="CK38" s="28"/>
      <c r="CL38" s="28"/>
      <c r="CM38" s="29"/>
      <c r="CN38" s="36" t="s">
        <v>61</v>
      </c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8"/>
    </row>
    <row r="39" spans="1:108" s="5" customFormat="1" ht="44.4" customHeight="1" x14ac:dyDescent="0.25">
      <c r="A39" s="20" t="s">
        <v>67</v>
      </c>
      <c r="B39" s="21"/>
      <c r="C39" s="21"/>
      <c r="D39" s="21"/>
      <c r="E39" s="21"/>
      <c r="F39" s="21"/>
      <c r="G39" s="21"/>
      <c r="H39" s="21"/>
      <c r="I39" s="22"/>
      <c r="J39" s="8"/>
      <c r="K39" s="23" t="s">
        <v>70</v>
      </c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9"/>
      <c r="BI39" s="24" t="s">
        <v>25</v>
      </c>
      <c r="BJ39" s="25"/>
      <c r="BK39" s="25"/>
      <c r="BL39" s="25"/>
      <c r="BM39" s="25"/>
      <c r="BN39" s="25"/>
      <c r="BO39" s="25"/>
      <c r="BP39" s="25"/>
      <c r="BQ39" s="25"/>
      <c r="BR39" s="25"/>
      <c r="BS39" s="26"/>
      <c r="BT39" s="45">
        <v>17047.29</v>
      </c>
      <c r="BU39" s="46"/>
      <c r="BV39" s="46"/>
      <c r="BW39" s="46"/>
      <c r="BX39" s="46"/>
      <c r="BY39" s="46"/>
      <c r="BZ39" s="46"/>
      <c r="CA39" s="46"/>
      <c r="CB39" s="46"/>
      <c r="CC39" s="47"/>
      <c r="CD39" s="33">
        <v>22664.5</v>
      </c>
      <c r="CE39" s="34"/>
      <c r="CF39" s="34"/>
      <c r="CG39" s="34"/>
      <c r="CH39" s="34"/>
      <c r="CI39" s="34"/>
      <c r="CJ39" s="34"/>
      <c r="CK39" s="34"/>
      <c r="CL39" s="34"/>
      <c r="CM39" s="35"/>
      <c r="CN39" s="36" t="s">
        <v>61</v>
      </c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8"/>
    </row>
    <row r="40" spans="1:108" s="5" customFormat="1" ht="30" customHeight="1" x14ac:dyDescent="0.25">
      <c r="A40" s="20" t="s">
        <v>69</v>
      </c>
      <c r="B40" s="21"/>
      <c r="C40" s="21"/>
      <c r="D40" s="21"/>
      <c r="E40" s="21"/>
      <c r="F40" s="21"/>
      <c r="G40" s="21"/>
      <c r="H40" s="21"/>
      <c r="I40" s="22"/>
      <c r="J40" s="8"/>
      <c r="K40" s="23" t="s">
        <v>72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9"/>
      <c r="BI40" s="24" t="s">
        <v>25</v>
      </c>
      <c r="BJ40" s="25"/>
      <c r="BK40" s="25"/>
      <c r="BL40" s="25"/>
      <c r="BM40" s="25"/>
      <c r="BN40" s="25"/>
      <c r="BO40" s="25"/>
      <c r="BP40" s="25"/>
      <c r="BQ40" s="25"/>
      <c r="BR40" s="25"/>
      <c r="BS40" s="26"/>
      <c r="BT40" s="27">
        <v>11.59</v>
      </c>
      <c r="BU40" s="28"/>
      <c r="BV40" s="28"/>
      <c r="BW40" s="28"/>
      <c r="BX40" s="28"/>
      <c r="BY40" s="28"/>
      <c r="BZ40" s="28"/>
      <c r="CA40" s="28"/>
      <c r="CB40" s="28"/>
      <c r="CC40" s="29"/>
      <c r="CD40" s="27">
        <v>10.3</v>
      </c>
      <c r="CE40" s="28"/>
      <c r="CF40" s="28"/>
      <c r="CG40" s="28"/>
      <c r="CH40" s="28"/>
      <c r="CI40" s="28"/>
      <c r="CJ40" s="28"/>
      <c r="CK40" s="28"/>
      <c r="CL40" s="28"/>
      <c r="CM40" s="29"/>
      <c r="CN40" s="36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8"/>
    </row>
    <row r="41" spans="1:108" s="5" customFormat="1" ht="30" customHeight="1" x14ac:dyDescent="0.25">
      <c r="A41" s="20" t="s">
        <v>71</v>
      </c>
      <c r="B41" s="21"/>
      <c r="C41" s="21"/>
      <c r="D41" s="21"/>
      <c r="E41" s="21"/>
      <c r="F41" s="21"/>
      <c r="G41" s="21"/>
      <c r="H41" s="21"/>
      <c r="I41" s="22"/>
      <c r="J41" s="8"/>
      <c r="K41" s="23" t="s">
        <v>74</v>
      </c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9"/>
      <c r="BI41" s="24" t="s">
        <v>25</v>
      </c>
      <c r="BJ41" s="25"/>
      <c r="BK41" s="25"/>
      <c r="BL41" s="25"/>
      <c r="BM41" s="25"/>
      <c r="BN41" s="25"/>
      <c r="BO41" s="25"/>
      <c r="BP41" s="25"/>
      <c r="BQ41" s="25"/>
      <c r="BR41" s="25"/>
      <c r="BS41" s="26"/>
      <c r="BT41" s="27">
        <v>1087.69</v>
      </c>
      <c r="BU41" s="28"/>
      <c r="BV41" s="28"/>
      <c r="BW41" s="28"/>
      <c r="BX41" s="28"/>
      <c r="BY41" s="28"/>
      <c r="BZ41" s="28"/>
      <c r="CA41" s="28"/>
      <c r="CB41" s="28"/>
      <c r="CC41" s="29"/>
      <c r="CD41" s="27">
        <v>1206.9000000000001</v>
      </c>
      <c r="CE41" s="28"/>
      <c r="CF41" s="28"/>
      <c r="CG41" s="28"/>
      <c r="CH41" s="28"/>
      <c r="CI41" s="28"/>
      <c r="CJ41" s="28"/>
      <c r="CK41" s="28"/>
      <c r="CL41" s="28"/>
      <c r="CM41" s="29"/>
      <c r="CN41" s="57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9"/>
    </row>
    <row r="42" spans="1:108" s="5" customFormat="1" ht="31.95" customHeight="1" x14ac:dyDescent="0.25">
      <c r="A42" s="20" t="s">
        <v>73</v>
      </c>
      <c r="B42" s="21"/>
      <c r="C42" s="21"/>
      <c r="D42" s="21"/>
      <c r="E42" s="21"/>
      <c r="F42" s="21"/>
      <c r="G42" s="21"/>
      <c r="H42" s="21"/>
      <c r="I42" s="22"/>
      <c r="J42" s="8"/>
      <c r="K42" s="23" t="s">
        <v>75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9"/>
      <c r="BI42" s="24" t="s">
        <v>25</v>
      </c>
      <c r="BJ42" s="25"/>
      <c r="BK42" s="25"/>
      <c r="BL42" s="25"/>
      <c r="BM42" s="25"/>
      <c r="BN42" s="25"/>
      <c r="BO42" s="25"/>
      <c r="BP42" s="25"/>
      <c r="BQ42" s="25"/>
      <c r="BR42" s="25"/>
      <c r="BS42" s="26"/>
      <c r="BT42" s="45">
        <v>4204.8</v>
      </c>
      <c r="BU42" s="46"/>
      <c r="BV42" s="46"/>
      <c r="BW42" s="46"/>
      <c r="BX42" s="46"/>
      <c r="BY42" s="46"/>
      <c r="BZ42" s="46"/>
      <c r="CA42" s="46"/>
      <c r="CB42" s="46"/>
      <c r="CC42" s="47"/>
      <c r="CD42" s="27">
        <v>12371.800000000003</v>
      </c>
      <c r="CE42" s="28"/>
      <c r="CF42" s="28"/>
      <c r="CG42" s="28"/>
      <c r="CH42" s="28"/>
      <c r="CI42" s="28"/>
      <c r="CJ42" s="28"/>
      <c r="CK42" s="28"/>
      <c r="CL42" s="28"/>
      <c r="CM42" s="29"/>
      <c r="CN42" s="36" t="s">
        <v>61</v>
      </c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8"/>
    </row>
    <row r="43" spans="1:108" s="5" customFormat="1" ht="45" customHeight="1" x14ac:dyDescent="0.25">
      <c r="A43" s="20" t="s">
        <v>76</v>
      </c>
      <c r="B43" s="21"/>
      <c r="C43" s="21"/>
      <c r="D43" s="21"/>
      <c r="E43" s="21"/>
      <c r="F43" s="21"/>
      <c r="G43" s="21"/>
      <c r="H43" s="21"/>
      <c r="I43" s="22"/>
      <c r="J43" s="8"/>
      <c r="K43" s="23" t="s">
        <v>77</v>
      </c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9"/>
      <c r="BI43" s="24" t="s">
        <v>25</v>
      </c>
      <c r="BJ43" s="25"/>
      <c r="BK43" s="25"/>
      <c r="BL43" s="25"/>
      <c r="BM43" s="25"/>
      <c r="BN43" s="25"/>
      <c r="BO43" s="25"/>
      <c r="BP43" s="25"/>
      <c r="BQ43" s="25"/>
      <c r="BR43" s="25"/>
      <c r="BS43" s="26"/>
      <c r="BT43" s="27">
        <v>0</v>
      </c>
      <c r="BU43" s="28"/>
      <c r="BV43" s="28"/>
      <c r="BW43" s="28"/>
      <c r="BX43" s="28"/>
      <c r="BY43" s="28"/>
      <c r="BZ43" s="28"/>
      <c r="CA43" s="28"/>
      <c r="CB43" s="28"/>
      <c r="CC43" s="29"/>
      <c r="CD43" s="27">
        <v>0</v>
      </c>
      <c r="CE43" s="28"/>
      <c r="CF43" s="28"/>
      <c r="CG43" s="28"/>
      <c r="CH43" s="28"/>
      <c r="CI43" s="28"/>
      <c r="CJ43" s="28"/>
      <c r="CK43" s="28"/>
      <c r="CL43" s="28"/>
      <c r="CM43" s="29"/>
      <c r="CN43" s="42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4"/>
    </row>
    <row r="44" spans="1:108" s="5" customFormat="1" ht="62.4" customHeight="1" x14ac:dyDescent="0.25">
      <c r="A44" s="20" t="s">
        <v>78</v>
      </c>
      <c r="B44" s="21"/>
      <c r="C44" s="21"/>
      <c r="D44" s="21"/>
      <c r="E44" s="21"/>
      <c r="F44" s="21"/>
      <c r="G44" s="21"/>
      <c r="H44" s="21"/>
      <c r="I44" s="22"/>
      <c r="J44" s="8"/>
      <c r="K44" s="23" t="s">
        <v>79</v>
      </c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9"/>
      <c r="BI44" s="24" t="s">
        <v>25</v>
      </c>
      <c r="BJ44" s="25"/>
      <c r="BK44" s="25"/>
      <c r="BL44" s="25"/>
      <c r="BM44" s="25"/>
      <c r="BN44" s="25"/>
      <c r="BO44" s="25"/>
      <c r="BP44" s="25"/>
      <c r="BQ44" s="25"/>
      <c r="BR44" s="25"/>
      <c r="BS44" s="26"/>
      <c r="BT44" s="27">
        <v>8449.17</v>
      </c>
      <c r="BU44" s="28"/>
      <c r="BV44" s="28"/>
      <c r="BW44" s="28"/>
      <c r="BX44" s="28"/>
      <c r="BY44" s="28"/>
      <c r="BZ44" s="28"/>
      <c r="CA44" s="28"/>
      <c r="CB44" s="28"/>
      <c r="CC44" s="29"/>
      <c r="CD44" s="27">
        <v>142411.6</v>
      </c>
      <c r="CE44" s="28"/>
      <c r="CF44" s="28"/>
      <c r="CG44" s="28"/>
      <c r="CH44" s="28"/>
      <c r="CI44" s="28"/>
      <c r="CJ44" s="28"/>
      <c r="CK44" s="28"/>
      <c r="CL44" s="28"/>
      <c r="CM44" s="29"/>
      <c r="CN44" s="36" t="s">
        <v>189</v>
      </c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8"/>
    </row>
    <row r="45" spans="1:108" s="5" customFormat="1" ht="30" customHeight="1" x14ac:dyDescent="0.25">
      <c r="A45" s="48" t="s">
        <v>80</v>
      </c>
      <c r="B45" s="49"/>
      <c r="C45" s="49"/>
      <c r="D45" s="49"/>
      <c r="E45" s="49"/>
      <c r="F45" s="49"/>
      <c r="G45" s="49"/>
      <c r="H45" s="49"/>
      <c r="I45" s="50"/>
      <c r="J45" s="14"/>
      <c r="K45" s="51" t="s">
        <v>81</v>
      </c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17"/>
      <c r="BI45" s="27" t="s">
        <v>25</v>
      </c>
      <c r="BJ45" s="28"/>
      <c r="BK45" s="28"/>
      <c r="BL45" s="28"/>
      <c r="BM45" s="28"/>
      <c r="BN45" s="28"/>
      <c r="BO45" s="28"/>
      <c r="BP45" s="28"/>
      <c r="BQ45" s="28"/>
      <c r="BR45" s="28"/>
      <c r="BS45" s="29"/>
      <c r="BT45" s="45">
        <v>699512.62999999989</v>
      </c>
      <c r="BU45" s="46"/>
      <c r="BV45" s="46"/>
      <c r="BW45" s="46"/>
      <c r="BX45" s="46"/>
      <c r="BY45" s="46"/>
      <c r="BZ45" s="46"/>
      <c r="CA45" s="46"/>
      <c r="CB45" s="46"/>
      <c r="CC45" s="47"/>
      <c r="CD45" s="33">
        <v>829487.00000000012</v>
      </c>
      <c r="CE45" s="28"/>
      <c r="CF45" s="28"/>
      <c r="CG45" s="28"/>
      <c r="CH45" s="28"/>
      <c r="CI45" s="28"/>
      <c r="CJ45" s="28"/>
      <c r="CK45" s="28"/>
      <c r="CL45" s="28"/>
      <c r="CM45" s="29"/>
      <c r="CN45" s="42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4"/>
    </row>
    <row r="46" spans="1:108" s="5" customFormat="1" ht="31.05" customHeight="1" x14ac:dyDescent="0.25">
      <c r="A46" s="20" t="s">
        <v>82</v>
      </c>
      <c r="B46" s="21"/>
      <c r="C46" s="21"/>
      <c r="D46" s="21"/>
      <c r="E46" s="21"/>
      <c r="F46" s="21"/>
      <c r="G46" s="21"/>
      <c r="H46" s="21"/>
      <c r="I46" s="22"/>
      <c r="J46" s="8"/>
      <c r="K46" s="23" t="s">
        <v>83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9"/>
      <c r="BI46" s="24" t="s">
        <v>25</v>
      </c>
      <c r="BJ46" s="25"/>
      <c r="BK46" s="25"/>
      <c r="BL46" s="25"/>
      <c r="BM46" s="25"/>
      <c r="BN46" s="25"/>
      <c r="BO46" s="25"/>
      <c r="BP46" s="25"/>
      <c r="BQ46" s="25"/>
      <c r="BR46" s="25"/>
      <c r="BS46" s="26"/>
      <c r="BT46" s="27">
        <v>404315.09</v>
      </c>
      <c r="BU46" s="28"/>
      <c r="BV46" s="28"/>
      <c r="BW46" s="28"/>
      <c r="BX46" s="28"/>
      <c r="BY46" s="28"/>
      <c r="BZ46" s="28"/>
      <c r="CA46" s="28"/>
      <c r="CB46" s="28"/>
      <c r="CC46" s="29"/>
      <c r="CD46" s="27">
        <v>421094.9</v>
      </c>
      <c r="CE46" s="28"/>
      <c r="CF46" s="28"/>
      <c r="CG46" s="28"/>
      <c r="CH46" s="28"/>
      <c r="CI46" s="28"/>
      <c r="CJ46" s="28"/>
      <c r="CK46" s="28"/>
      <c r="CL46" s="28"/>
      <c r="CM46" s="29"/>
      <c r="CN46" s="36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8"/>
    </row>
    <row r="47" spans="1:108" s="5" customFormat="1" ht="45" customHeight="1" x14ac:dyDescent="0.25">
      <c r="A47" s="20" t="s">
        <v>84</v>
      </c>
      <c r="B47" s="21"/>
      <c r="C47" s="21"/>
      <c r="D47" s="21"/>
      <c r="E47" s="21"/>
      <c r="F47" s="21"/>
      <c r="G47" s="21"/>
      <c r="H47" s="21"/>
      <c r="I47" s="22"/>
      <c r="J47" s="8"/>
      <c r="K47" s="23" t="s">
        <v>85</v>
      </c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9"/>
      <c r="BI47" s="24" t="s">
        <v>25</v>
      </c>
      <c r="BJ47" s="25"/>
      <c r="BK47" s="25"/>
      <c r="BL47" s="25"/>
      <c r="BM47" s="25"/>
      <c r="BN47" s="25"/>
      <c r="BO47" s="25"/>
      <c r="BP47" s="25"/>
      <c r="BQ47" s="25"/>
      <c r="BR47" s="25"/>
      <c r="BS47" s="26"/>
      <c r="BT47" s="27"/>
      <c r="BU47" s="28"/>
      <c r="BV47" s="28"/>
      <c r="BW47" s="28"/>
      <c r="BX47" s="28"/>
      <c r="BY47" s="28"/>
      <c r="BZ47" s="28"/>
      <c r="CA47" s="28"/>
      <c r="CB47" s="28"/>
      <c r="CC47" s="29"/>
      <c r="CD47" s="27"/>
      <c r="CE47" s="28"/>
      <c r="CF47" s="28"/>
      <c r="CG47" s="28"/>
      <c r="CH47" s="28"/>
      <c r="CI47" s="28"/>
      <c r="CJ47" s="28"/>
      <c r="CK47" s="28"/>
      <c r="CL47" s="28"/>
      <c r="CM47" s="29"/>
      <c r="CN47" s="42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4"/>
    </row>
    <row r="48" spans="1:108" s="5" customFormat="1" ht="64.95" customHeight="1" x14ac:dyDescent="0.25">
      <c r="A48" s="20" t="s">
        <v>86</v>
      </c>
      <c r="B48" s="21"/>
      <c r="C48" s="21"/>
      <c r="D48" s="21"/>
      <c r="E48" s="21"/>
      <c r="F48" s="21"/>
      <c r="G48" s="21"/>
      <c r="H48" s="21"/>
      <c r="I48" s="22"/>
      <c r="J48" s="8"/>
      <c r="K48" s="23" t="s">
        <v>87</v>
      </c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9"/>
      <c r="BI48" s="24" t="s">
        <v>25</v>
      </c>
      <c r="BJ48" s="25"/>
      <c r="BK48" s="25"/>
      <c r="BL48" s="25"/>
      <c r="BM48" s="25"/>
      <c r="BN48" s="25"/>
      <c r="BO48" s="25"/>
      <c r="BP48" s="25"/>
      <c r="BQ48" s="25"/>
      <c r="BR48" s="25"/>
      <c r="BS48" s="26"/>
      <c r="BT48" s="45">
        <v>72650.11</v>
      </c>
      <c r="BU48" s="46"/>
      <c r="BV48" s="46"/>
      <c r="BW48" s="46"/>
      <c r="BX48" s="46"/>
      <c r="BY48" s="46"/>
      <c r="BZ48" s="46"/>
      <c r="CA48" s="46"/>
      <c r="CB48" s="46"/>
      <c r="CC48" s="47"/>
      <c r="CD48" s="27">
        <v>70062.399999999994</v>
      </c>
      <c r="CE48" s="28"/>
      <c r="CF48" s="28"/>
      <c r="CG48" s="28"/>
      <c r="CH48" s="28"/>
      <c r="CI48" s="28"/>
      <c r="CJ48" s="28"/>
      <c r="CK48" s="28"/>
      <c r="CL48" s="28"/>
      <c r="CM48" s="29"/>
      <c r="CN48" s="57" t="s">
        <v>184</v>
      </c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9"/>
    </row>
    <row r="49" spans="1:108" s="5" customFormat="1" ht="35.549999999999997" customHeight="1" x14ac:dyDescent="0.25">
      <c r="A49" s="20" t="s">
        <v>88</v>
      </c>
      <c r="B49" s="21"/>
      <c r="C49" s="21"/>
      <c r="D49" s="21"/>
      <c r="E49" s="21"/>
      <c r="F49" s="21"/>
      <c r="G49" s="21"/>
      <c r="H49" s="21"/>
      <c r="I49" s="22"/>
      <c r="J49" s="8"/>
      <c r="K49" s="23" t="s">
        <v>89</v>
      </c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9"/>
      <c r="BI49" s="24" t="s">
        <v>25</v>
      </c>
      <c r="BJ49" s="25"/>
      <c r="BK49" s="25"/>
      <c r="BL49" s="25"/>
      <c r="BM49" s="25"/>
      <c r="BN49" s="25"/>
      <c r="BO49" s="25"/>
      <c r="BP49" s="25"/>
      <c r="BQ49" s="25"/>
      <c r="BR49" s="25"/>
      <c r="BS49" s="26"/>
      <c r="BT49" s="27">
        <v>112603.56</v>
      </c>
      <c r="BU49" s="28"/>
      <c r="BV49" s="28"/>
      <c r="BW49" s="28"/>
      <c r="BX49" s="28"/>
      <c r="BY49" s="28"/>
      <c r="BZ49" s="28"/>
      <c r="CA49" s="28"/>
      <c r="CB49" s="28"/>
      <c r="CC49" s="29"/>
      <c r="CD49" s="27">
        <v>128214.5</v>
      </c>
      <c r="CE49" s="28"/>
      <c r="CF49" s="28"/>
      <c r="CG49" s="28"/>
      <c r="CH49" s="28"/>
      <c r="CI49" s="28"/>
      <c r="CJ49" s="28"/>
      <c r="CK49" s="28"/>
      <c r="CL49" s="28"/>
      <c r="CM49" s="29"/>
      <c r="CN49" s="57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9"/>
    </row>
    <row r="50" spans="1:108" s="5" customFormat="1" ht="60" customHeight="1" x14ac:dyDescent="0.25">
      <c r="A50" s="20" t="s">
        <v>90</v>
      </c>
      <c r="B50" s="21"/>
      <c r="C50" s="21"/>
      <c r="D50" s="21"/>
      <c r="E50" s="21"/>
      <c r="F50" s="21"/>
      <c r="G50" s="21"/>
      <c r="H50" s="21"/>
      <c r="I50" s="22"/>
      <c r="J50" s="8"/>
      <c r="K50" s="23" t="s">
        <v>91</v>
      </c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9"/>
      <c r="BI50" s="24" t="s">
        <v>25</v>
      </c>
      <c r="BJ50" s="25"/>
      <c r="BK50" s="25"/>
      <c r="BL50" s="25"/>
      <c r="BM50" s="25"/>
      <c r="BN50" s="25"/>
      <c r="BO50" s="25"/>
      <c r="BP50" s="25"/>
      <c r="BQ50" s="25"/>
      <c r="BR50" s="25"/>
      <c r="BS50" s="26"/>
      <c r="BT50" s="27"/>
      <c r="BU50" s="28"/>
      <c r="BV50" s="28"/>
      <c r="BW50" s="28"/>
      <c r="BX50" s="28"/>
      <c r="BY50" s="28"/>
      <c r="BZ50" s="28"/>
      <c r="CA50" s="28"/>
      <c r="CB50" s="28"/>
      <c r="CC50" s="29"/>
      <c r="CD50" s="27"/>
      <c r="CE50" s="28"/>
      <c r="CF50" s="28"/>
      <c r="CG50" s="28"/>
      <c r="CH50" s="28"/>
      <c r="CI50" s="28"/>
      <c r="CJ50" s="28"/>
      <c r="CK50" s="28"/>
      <c r="CL50" s="28"/>
      <c r="CM50" s="29"/>
      <c r="CN50" s="42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4"/>
    </row>
    <row r="51" spans="1:108" s="5" customFormat="1" ht="70.8" customHeight="1" x14ac:dyDescent="0.25">
      <c r="A51" s="20" t="s">
        <v>92</v>
      </c>
      <c r="B51" s="21"/>
      <c r="C51" s="21"/>
      <c r="D51" s="21"/>
      <c r="E51" s="21"/>
      <c r="F51" s="21"/>
      <c r="G51" s="21"/>
      <c r="H51" s="21"/>
      <c r="I51" s="22"/>
      <c r="J51" s="8"/>
      <c r="K51" s="23" t="s">
        <v>93</v>
      </c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9"/>
      <c r="BI51" s="24" t="s">
        <v>25</v>
      </c>
      <c r="BJ51" s="25"/>
      <c r="BK51" s="25"/>
      <c r="BL51" s="25"/>
      <c r="BM51" s="25"/>
      <c r="BN51" s="25"/>
      <c r="BO51" s="25"/>
      <c r="BP51" s="25"/>
      <c r="BQ51" s="25"/>
      <c r="BR51" s="25"/>
      <c r="BS51" s="26"/>
      <c r="BT51" s="45">
        <v>34174.959999999999</v>
      </c>
      <c r="BU51" s="46"/>
      <c r="BV51" s="46"/>
      <c r="BW51" s="46"/>
      <c r="BX51" s="46"/>
      <c r="BY51" s="46"/>
      <c r="BZ51" s="46"/>
      <c r="CA51" s="46"/>
      <c r="CB51" s="46"/>
      <c r="CC51" s="47"/>
      <c r="CD51" s="27">
        <v>144266.79999999999</v>
      </c>
      <c r="CE51" s="28"/>
      <c r="CF51" s="28"/>
      <c r="CG51" s="28"/>
      <c r="CH51" s="28"/>
      <c r="CI51" s="28"/>
      <c r="CJ51" s="28"/>
      <c r="CK51" s="28"/>
      <c r="CL51" s="28"/>
      <c r="CM51" s="29"/>
      <c r="CN51" s="36" t="s">
        <v>187</v>
      </c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8"/>
    </row>
    <row r="52" spans="1:108" s="5" customFormat="1" ht="64.8" customHeight="1" x14ac:dyDescent="0.25">
      <c r="A52" s="20" t="s">
        <v>94</v>
      </c>
      <c r="B52" s="21"/>
      <c r="C52" s="21"/>
      <c r="D52" s="21"/>
      <c r="E52" s="21"/>
      <c r="F52" s="21"/>
      <c r="G52" s="21"/>
      <c r="H52" s="21"/>
      <c r="I52" s="22"/>
      <c r="J52" s="8"/>
      <c r="K52" s="23" t="s">
        <v>95</v>
      </c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9"/>
      <c r="BI52" s="24" t="s">
        <v>25</v>
      </c>
      <c r="BJ52" s="25"/>
      <c r="BK52" s="25"/>
      <c r="BL52" s="25"/>
      <c r="BM52" s="25"/>
      <c r="BN52" s="25"/>
      <c r="BO52" s="25"/>
      <c r="BP52" s="25"/>
      <c r="BQ52" s="25"/>
      <c r="BR52" s="25"/>
      <c r="BS52" s="26"/>
      <c r="BT52" s="45">
        <v>44019.63</v>
      </c>
      <c r="BU52" s="46"/>
      <c r="BV52" s="46"/>
      <c r="BW52" s="46"/>
      <c r="BX52" s="46"/>
      <c r="BY52" s="46"/>
      <c r="BZ52" s="46"/>
      <c r="CA52" s="46"/>
      <c r="CB52" s="46"/>
      <c r="CC52" s="47"/>
      <c r="CD52" s="33">
        <v>37011.1</v>
      </c>
      <c r="CE52" s="34"/>
      <c r="CF52" s="34"/>
      <c r="CG52" s="34"/>
      <c r="CH52" s="34"/>
      <c r="CI52" s="34"/>
      <c r="CJ52" s="34"/>
      <c r="CK52" s="34"/>
      <c r="CL52" s="34"/>
      <c r="CM52" s="35"/>
      <c r="CN52" s="57" t="s">
        <v>185</v>
      </c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9"/>
    </row>
    <row r="53" spans="1:108" s="5" customFormat="1" ht="75" customHeight="1" x14ac:dyDescent="0.25">
      <c r="A53" s="20" t="s">
        <v>96</v>
      </c>
      <c r="B53" s="21"/>
      <c r="C53" s="21"/>
      <c r="D53" s="21"/>
      <c r="E53" s="21"/>
      <c r="F53" s="21"/>
      <c r="G53" s="21"/>
      <c r="H53" s="21"/>
      <c r="I53" s="22"/>
      <c r="J53" s="8"/>
      <c r="K53" s="23" t="s">
        <v>97</v>
      </c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9"/>
      <c r="BI53" s="24" t="s">
        <v>25</v>
      </c>
      <c r="BJ53" s="25"/>
      <c r="BK53" s="25"/>
      <c r="BL53" s="25"/>
      <c r="BM53" s="25"/>
      <c r="BN53" s="25"/>
      <c r="BO53" s="25"/>
      <c r="BP53" s="25"/>
      <c r="BQ53" s="25"/>
      <c r="BR53" s="25"/>
      <c r="BS53" s="26"/>
      <c r="BT53" s="45">
        <v>13117.2</v>
      </c>
      <c r="BU53" s="46"/>
      <c r="BV53" s="46"/>
      <c r="BW53" s="46"/>
      <c r="BX53" s="46"/>
      <c r="BY53" s="46"/>
      <c r="BZ53" s="46"/>
      <c r="CA53" s="46"/>
      <c r="CB53" s="46"/>
      <c r="CC53" s="47"/>
      <c r="CD53" s="33">
        <v>6131.4000000000005</v>
      </c>
      <c r="CE53" s="34"/>
      <c r="CF53" s="34"/>
      <c r="CG53" s="34"/>
      <c r="CH53" s="34"/>
      <c r="CI53" s="34"/>
      <c r="CJ53" s="34"/>
      <c r="CK53" s="34"/>
      <c r="CL53" s="34"/>
      <c r="CM53" s="35"/>
      <c r="CN53" s="36" t="s">
        <v>186</v>
      </c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8"/>
    </row>
    <row r="54" spans="1:108" s="5" customFormat="1" ht="30.45" customHeight="1" x14ac:dyDescent="0.25">
      <c r="A54" s="20" t="s">
        <v>98</v>
      </c>
      <c r="B54" s="21"/>
      <c r="C54" s="21"/>
      <c r="D54" s="21"/>
      <c r="E54" s="21"/>
      <c r="F54" s="21"/>
      <c r="G54" s="21"/>
      <c r="H54" s="21"/>
      <c r="I54" s="22"/>
      <c r="J54" s="8"/>
      <c r="K54" s="23" t="s">
        <v>99</v>
      </c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9"/>
      <c r="BI54" s="24" t="s">
        <v>25</v>
      </c>
      <c r="BJ54" s="25"/>
      <c r="BK54" s="25"/>
      <c r="BL54" s="25"/>
      <c r="BM54" s="25"/>
      <c r="BN54" s="25"/>
      <c r="BO54" s="25"/>
      <c r="BP54" s="25"/>
      <c r="BQ54" s="25"/>
      <c r="BR54" s="25"/>
      <c r="BS54" s="26"/>
      <c r="BT54" s="45">
        <v>15340.32</v>
      </c>
      <c r="BU54" s="46"/>
      <c r="BV54" s="46"/>
      <c r="BW54" s="46"/>
      <c r="BX54" s="46"/>
      <c r="BY54" s="46"/>
      <c r="BZ54" s="46"/>
      <c r="CA54" s="46"/>
      <c r="CB54" s="46"/>
      <c r="CC54" s="47"/>
      <c r="CD54" s="27">
        <v>15831</v>
      </c>
      <c r="CE54" s="28"/>
      <c r="CF54" s="28"/>
      <c r="CG54" s="28"/>
      <c r="CH54" s="28"/>
      <c r="CI54" s="28"/>
      <c r="CJ54" s="28"/>
      <c r="CK54" s="28"/>
      <c r="CL54" s="28"/>
      <c r="CM54" s="29"/>
      <c r="CN54" s="36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8"/>
    </row>
    <row r="55" spans="1:108" s="5" customFormat="1" ht="72.75" customHeight="1" x14ac:dyDescent="0.25">
      <c r="A55" s="20" t="s">
        <v>100</v>
      </c>
      <c r="B55" s="21"/>
      <c r="C55" s="21"/>
      <c r="D55" s="21"/>
      <c r="E55" s="21"/>
      <c r="F55" s="21"/>
      <c r="G55" s="21"/>
      <c r="H55" s="21"/>
      <c r="I55" s="22"/>
      <c r="J55" s="8"/>
      <c r="K55" s="51" t="s">
        <v>101</v>
      </c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10"/>
      <c r="BI55" s="27" t="s">
        <v>25</v>
      </c>
      <c r="BJ55" s="28"/>
      <c r="BK55" s="28"/>
      <c r="BL55" s="28"/>
      <c r="BM55" s="28"/>
      <c r="BN55" s="28"/>
      <c r="BO55" s="28"/>
      <c r="BP55" s="28"/>
      <c r="BQ55" s="28"/>
      <c r="BR55" s="28"/>
      <c r="BS55" s="29"/>
      <c r="BT55" s="45">
        <v>399.51</v>
      </c>
      <c r="BU55" s="46"/>
      <c r="BV55" s="46"/>
      <c r="BW55" s="46"/>
      <c r="BX55" s="46"/>
      <c r="BY55" s="46"/>
      <c r="BZ55" s="46"/>
      <c r="CA55" s="46"/>
      <c r="CB55" s="46"/>
      <c r="CC55" s="47"/>
      <c r="CD55" s="33">
        <v>0</v>
      </c>
      <c r="CE55" s="34"/>
      <c r="CF55" s="34"/>
      <c r="CG55" s="34"/>
      <c r="CH55" s="34"/>
      <c r="CI55" s="34"/>
      <c r="CJ55" s="34"/>
      <c r="CK55" s="34"/>
      <c r="CL55" s="34"/>
      <c r="CM55" s="35"/>
      <c r="CN55" s="36" t="s">
        <v>190</v>
      </c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8"/>
    </row>
    <row r="56" spans="1:108" s="5" customFormat="1" ht="30" customHeight="1" x14ac:dyDescent="0.25">
      <c r="A56" s="20" t="s">
        <v>102</v>
      </c>
      <c r="B56" s="21"/>
      <c r="C56" s="21"/>
      <c r="D56" s="21"/>
      <c r="E56" s="21"/>
      <c r="F56" s="21"/>
      <c r="G56" s="21"/>
      <c r="H56" s="21"/>
      <c r="I56" s="22"/>
      <c r="J56" s="8"/>
      <c r="K56" s="23" t="s">
        <v>103</v>
      </c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9"/>
      <c r="BI56" s="24" t="s">
        <v>104</v>
      </c>
      <c r="BJ56" s="25"/>
      <c r="BK56" s="25"/>
      <c r="BL56" s="25"/>
      <c r="BM56" s="25"/>
      <c r="BN56" s="25"/>
      <c r="BO56" s="25"/>
      <c r="BP56" s="25"/>
      <c r="BQ56" s="25"/>
      <c r="BR56" s="25"/>
      <c r="BS56" s="26"/>
      <c r="BT56" s="27">
        <v>24</v>
      </c>
      <c r="BU56" s="28"/>
      <c r="BV56" s="28"/>
      <c r="BW56" s="28"/>
      <c r="BX56" s="28"/>
      <c r="BY56" s="28"/>
      <c r="BZ56" s="28"/>
      <c r="CA56" s="28"/>
      <c r="CB56" s="28"/>
      <c r="CC56" s="29"/>
      <c r="CD56" s="27">
        <v>215</v>
      </c>
      <c r="CE56" s="28"/>
      <c r="CF56" s="28"/>
      <c r="CG56" s="28"/>
      <c r="CH56" s="28"/>
      <c r="CI56" s="28"/>
      <c r="CJ56" s="28"/>
      <c r="CK56" s="28"/>
      <c r="CL56" s="28"/>
      <c r="CM56" s="29"/>
      <c r="CN56" s="42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4"/>
    </row>
    <row r="57" spans="1:108" s="5" customFormat="1" ht="112.2" customHeight="1" x14ac:dyDescent="0.25">
      <c r="A57" s="20" t="s">
        <v>105</v>
      </c>
      <c r="B57" s="21"/>
      <c r="C57" s="21"/>
      <c r="D57" s="21"/>
      <c r="E57" s="21"/>
      <c r="F57" s="21"/>
      <c r="G57" s="21"/>
      <c r="H57" s="21"/>
      <c r="I57" s="22"/>
      <c r="J57" s="8"/>
      <c r="K57" s="23" t="s">
        <v>106</v>
      </c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9"/>
      <c r="BI57" s="24" t="s">
        <v>25</v>
      </c>
      <c r="BJ57" s="25"/>
      <c r="BK57" s="25"/>
      <c r="BL57" s="25"/>
      <c r="BM57" s="25"/>
      <c r="BN57" s="25"/>
      <c r="BO57" s="25"/>
      <c r="BP57" s="25"/>
      <c r="BQ57" s="25"/>
      <c r="BR57" s="25"/>
      <c r="BS57" s="26"/>
      <c r="BT57" s="27"/>
      <c r="BU57" s="28"/>
      <c r="BV57" s="28"/>
      <c r="BW57" s="28"/>
      <c r="BX57" s="28"/>
      <c r="BY57" s="28"/>
      <c r="BZ57" s="28"/>
      <c r="CA57" s="28"/>
      <c r="CB57" s="28"/>
      <c r="CC57" s="29"/>
      <c r="CD57" s="27"/>
      <c r="CE57" s="28"/>
      <c r="CF57" s="28"/>
      <c r="CG57" s="28"/>
      <c r="CH57" s="28"/>
      <c r="CI57" s="28"/>
      <c r="CJ57" s="28"/>
      <c r="CK57" s="28"/>
      <c r="CL57" s="28"/>
      <c r="CM57" s="29"/>
      <c r="CN57" s="42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4"/>
    </row>
    <row r="58" spans="1:108" s="5" customFormat="1" ht="30" customHeight="1" x14ac:dyDescent="0.25">
      <c r="A58" s="20" t="s">
        <v>107</v>
      </c>
      <c r="B58" s="21"/>
      <c r="C58" s="21"/>
      <c r="D58" s="21"/>
      <c r="E58" s="21"/>
      <c r="F58" s="21"/>
      <c r="G58" s="21"/>
      <c r="H58" s="21"/>
      <c r="I58" s="22"/>
      <c r="J58" s="8"/>
      <c r="K58" s="23" t="s">
        <v>108</v>
      </c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9"/>
      <c r="BI58" s="24" t="s">
        <v>25</v>
      </c>
      <c r="BJ58" s="25"/>
      <c r="BK58" s="25"/>
      <c r="BL58" s="25"/>
      <c r="BM58" s="25"/>
      <c r="BN58" s="25"/>
      <c r="BO58" s="25"/>
      <c r="BP58" s="25"/>
      <c r="BQ58" s="25"/>
      <c r="BR58" s="25"/>
      <c r="BS58" s="26"/>
      <c r="BT58" s="45">
        <v>2892.26</v>
      </c>
      <c r="BU58" s="46"/>
      <c r="BV58" s="46"/>
      <c r="BW58" s="46"/>
      <c r="BX58" s="46"/>
      <c r="BY58" s="46"/>
      <c r="BZ58" s="46"/>
      <c r="CA58" s="46"/>
      <c r="CB58" s="46"/>
      <c r="CC58" s="47"/>
      <c r="CD58" s="27">
        <v>6874.9</v>
      </c>
      <c r="CE58" s="28"/>
      <c r="CF58" s="28"/>
      <c r="CG58" s="28"/>
      <c r="CH58" s="28"/>
      <c r="CI58" s="28"/>
      <c r="CJ58" s="28"/>
      <c r="CK58" s="28"/>
      <c r="CL58" s="28"/>
      <c r="CM58" s="29"/>
      <c r="CN58" s="42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4"/>
    </row>
    <row r="59" spans="1:108" s="5" customFormat="1" ht="34.5" customHeight="1" x14ac:dyDescent="0.25">
      <c r="A59" s="20" t="s">
        <v>109</v>
      </c>
      <c r="B59" s="21"/>
      <c r="C59" s="21"/>
      <c r="D59" s="21"/>
      <c r="E59" s="21"/>
      <c r="F59" s="21"/>
      <c r="G59" s="21"/>
      <c r="H59" s="21"/>
      <c r="I59" s="22"/>
      <c r="J59" s="8"/>
      <c r="K59" s="55" t="s">
        <v>110</v>
      </c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6"/>
      <c r="BI59" s="24" t="s">
        <v>25</v>
      </c>
      <c r="BJ59" s="25"/>
      <c r="BK59" s="25"/>
      <c r="BL59" s="25"/>
      <c r="BM59" s="25"/>
      <c r="BN59" s="25"/>
      <c r="BO59" s="25"/>
      <c r="BP59" s="25"/>
      <c r="BQ59" s="25"/>
      <c r="BR59" s="25"/>
      <c r="BS59" s="26"/>
      <c r="BT59" s="45">
        <v>2892.26</v>
      </c>
      <c r="BU59" s="46"/>
      <c r="BV59" s="46"/>
      <c r="BW59" s="46"/>
      <c r="BX59" s="46"/>
      <c r="BY59" s="46"/>
      <c r="BZ59" s="46"/>
      <c r="CA59" s="46"/>
      <c r="CB59" s="46"/>
      <c r="CC59" s="47"/>
      <c r="CD59" s="27">
        <v>3847.1</v>
      </c>
      <c r="CE59" s="28"/>
      <c r="CF59" s="28"/>
      <c r="CG59" s="28"/>
      <c r="CH59" s="28"/>
      <c r="CI59" s="28"/>
      <c r="CJ59" s="28"/>
      <c r="CK59" s="28"/>
      <c r="CL59" s="28"/>
      <c r="CM59" s="29"/>
      <c r="CN59" s="36" t="s">
        <v>61</v>
      </c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8"/>
    </row>
    <row r="60" spans="1:108" s="5" customFormat="1" ht="34.5" customHeight="1" x14ac:dyDescent="0.25">
      <c r="A60" s="20" t="s">
        <v>111</v>
      </c>
      <c r="B60" s="21"/>
      <c r="C60" s="21"/>
      <c r="D60" s="21"/>
      <c r="E60" s="21"/>
      <c r="F60" s="21"/>
      <c r="G60" s="21"/>
      <c r="H60" s="21"/>
      <c r="I60" s="22"/>
      <c r="J60" s="8"/>
      <c r="K60" s="55" t="s">
        <v>112</v>
      </c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6"/>
      <c r="BI60" s="24" t="s">
        <v>25</v>
      </c>
      <c r="BJ60" s="25"/>
      <c r="BK60" s="25"/>
      <c r="BL60" s="25"/>
      <c r="BM60" s="25"/>
      <c r="BN60" s="25"/>
      <c r="BO60" s="25"/>
      <c r="BP60" s="25"/>
      <c r="BQ60" s="25"/>
      <c r="BR60" s="25"/>
      <c r="BS60" s="26"/>
      <c r="BT60" s="27">
        <v>0</v>
      </c>
      <c r="BU60" s="28"/>
      <c r="BV60" s="28"/>
      <c r="BW60" s="28"/>
      <c r="BX60" s="28"/>
      <c r="BY60" s="28"/>
      <c r="BZ60" s="28"/>
      <c r="CA60" s="28"/>
      <c r="CB60" s="28"/>
      <c r="CC60" s="29"/>
      <c r="CD60" s="27">
        <v>3027.8</v>
      </c>
      <c r="CE60" s="28"/>
      <c r="CF60" s="28"/>
      <c r="CG60" s="28"/>
      <c r="CH60" s="28"/>
      <c r="CI60" s="28"/>
      <c r="CJ60" s="28"/>
      <c r="CK60" s="28"/>
      <c r="CL60" s="28"/>
      <c r="CM60" s="29"/>
      <c r="CN60" s="36" t="s">
        <v>188</v>
      </c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8"/>
    </row>
    <row r="61" spans="1:108" s="5" customFormat="1" ht="34.5" customHeight="1" x14ac:dyDescent="0.25">
      <c r="A61" s="20" t="s">
        <v>179</v>
      </c>
      <c r="B61" s="21"/>
      <c r="C61" s="21"/>
      <c r="D61" s="21"/>
      <c r="E61" s="21"/>
      <c r="F61" s="21"/>
      <c r="G61" s="21"/>
      <c r="H61" s="21"/>
      <c r="I61" s="22"/>
      <c r="J61" s="12"/>
      <c r="K61" s="55" t="s">
        <v>180</v>
      </c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6"/>
      <c r="BI61" s="24" t="s">
        <v>25</v>
      </c>
      <c r="BJ61" s="25"/>
      <c r="BK61" s="25"/>
      <c r="BL61" s="25"/>
      <c r="BM61" s="25"/>
      <c r="BN61" s="25"/>
      <c r="BO61" s="25"/>
      <c r="BP61" s="25"/>
      <c r="BQ61" s="25"/>
      <c r="BR61" s="25"/>
      <c r="BS61" s="26"/>
      <c r="BT61" s="27">
        <v>0</v>
      </c>
      <c r="BU61" s="28"/>
      <c r="BV61" s="28"/>
      <c r="BW61" s="28"/>
      <c r="BX61" s="28"/>
      <c r="BY61" s="28"/>
      <c r="BZ61" s="28"/>
      <c r="CA61" s="28"/>
      <c r="CB61" s="28"/>
      <c r="CC61" s="29"/>
      <c r="CD61" s="27">
        <v>0</v>
      </c>
      <c r="CE61" s="28"/>
      <c r="CF61" s="28"/>
      <c r="CG61" s="28"/>
      <c r="CH61" s="28"/>
      <c r="CI61" s="28"/>
      <c r="CJ61" s="28"/>
      <c r="CK61" s="28"/>
      <c r="CL61" s="28"/>
      <c r="CM61" s="29"/>
      <c r="CN61" s="36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8"/>
    </row>
    <row r="62" spans="1:108" s="5" customFormat="1" ht="62.4" customHeight="1" x14ac:dyDescent="0.25">
      <c r="A62" s="20" t="s">
        <v>113</v>
      </c>
      <c r="B62" s="21"/>
      <c r="C62" s="21"/>
      <c r="D62" s="21"/>
      <c r="E62" s="21"/>
      <c r="F62" s="21"/>
      <c r="G62" s="21"/>
      <c r="H62" s="21"/>
      <c r="I62" s="22"/>
      <c r="J62" s="8"/>
      <c r="K62" s="23" t="s">
        <v>114</v>
      </c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9"/>
      <c r="BI62" s="24" t="s">
        <v>25</v>
      </c>
      <c r="BJ62" s="25"/>
      <c r="BK62" s="25"/>
      <c r="BL62" s="25"/>
      <c r="BM62" s="25"/>
      <c r="BN62" s="25"/>
      <c r="BO62" s="25"/>
      <c r="BP62" s="25"/>
      <c r="BQ62" s="25"/>
      <c r="BR62" s="25"/>
      <c r="BS62" s="26"/>
      <c r="BT62" s="27">
        <v>0</v>
      </c>
      <c r="BU62" s="28"/>
      <c r="BV62" s="28"/>
      <c r="BW62" s="28"/>
      <c r="BX62" s="28"/>
      <c r="BY62" s="28"/>
      <c r="BZ62" s="28"/>
      <c r="CA62" s="28"/>
      <c r="CB62" s="28"/>
      <c r="CC62" s="29"/>
      <c r="CD62" s="27">
        <v>0</v>
      </c>
      <c r="CE62" s="28"/>
      <c r="CF62" s="28"/>
      <c r="CG62" s="28"/>
      <c r="CH62" s="28"/>
      <c r="CI62" s="28"/>
      <c r="CJ62" s="28"/>
      <c r="CK62" s="28"/>
      <c r="CL62" s="28"/>
      <c r="CM62" s="29"/>
      <c r="CN62" s="42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4"/>
    </row>
    <row r="63" spans="1:108" s="5" customFormat="1" ht="48" customHeight="1" x14ac:dyDescent="0.25">
      <c r="A63" s="20" t="s">
        <v>115</v>
      </c>
      <c r="B63" s="21"/>
      <c r="C63" s="21"/>
      <c r="D63" s="21"/>
      <c r="E63" s="21"/>
      <c r="F63" s="21"/>
      <c r="G63" s="21"/>
      <c r="H63" s="21"/>
      <c r="I63" s="22"/>
      <c r="J63" s="8"/>
      <c r="K63" s="23" t="s">
        <v>116</v>
      </c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9"/>
      <c r="BI63" s="24" t="s">
        <v>25</v>
      </c>
      <c r="BJ63" s="25"/>
      <c r="BK63" s="25"/>
      <c r="BL63" s="25"/>
      <c r="BM63" s="25"/>
      <c r="BN63" s="25"/>
      <c r="BO63" s="25"/>
      <c r="BP63" s="25"/>
      <c r="BQ63" s="25"/>
      <c r="BR63" s="25"/>
      <c r="BS63" s="26"/>
      <c r="BT63" s="27" t="s">
        <v>22</v>
      </c>
      <c r="BU63" s="28"/>
      <c r="BV63" s="28"/>
      <c r="BW63" s="28"/>
      <c r="BX63" s="28"/>
      <c r="BY63" s="28"/>
      <c r="BZ63" s="28"/>
      <c r="CA63" s="28"/>
      <c r="CB63" s="28"/>
      <c r="CC63" s="29"/>
      <c r="CD63" s="33">
        <f>CD22+CD24+CD26</f>
        <v>92719</v>
      </c>
      <c r="CE63" s="34"/>
      <c r="CF63" s="34"/>
      <c r="CG63" s="34"/>
      <c r="CH63" s="34"/>
      <c r="CI63" s="34"/>
      <c r="CJ63" s="34"/>
      <c r="CK63" s="34"/>
      <c r="CL63" s="34"/>
      <c r="CM63" s="35"/>
      <c r="CN63" s="42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4"/>
    </row>
    <row r="64" spans="1:108" s="5" customFormat="1" ht="45" customHeight="1" x14ac:dyDescent="0.25">
      <c r="A64" s="20" t="s">
        <v>117</v>
      </c>
      <c r="B64" s="21"/>
      <c r="C64" s="21"/>
      <c r="D64" s="21"/>
      <c r="E64" s="21"/>
      <c r="F64" s="21"/>
      <c r="G64" s="21"/>
      <c r="H64" s="21"/>
      <c r="I64" s="22"/>
      <c r="J64" s="8"/>
      <c r="K64" s="23" t="s">
        <v>118</v>
      </c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9"/>
      <c r="BI64" s="24" t="s">
        <v>25</v>
      </c>
      <c r="BJ64" s="25"/>
      <c r="BK64" s="25"/>
      <c r="BL64" s="25"/>
      <c r="BM64" s="25"/>
      <c r="BN64" s="25"/>
      <c r="BO64" s="25"/>
      <c r="BP64" s="25"/>
      <c r="BQ64" s="25"/>
      <c r="BR64" s="25"/>
      <c r="BS64" s="26"/>
      <c r="BT64" s="45">
        <f>1085713.29</f>
        <v>1085713.29</v>
      </c>
      <c r="BU64" s="46"/>
      <c r="BV64" s="46"/>
      <c r="BW64" s="46"/>
      <c r="BX64" s="46"/>
      <c r="BY64" s="46"/>
      <c r="BZ64" s="46"/>
      <c r="CA64" s="46"/>
      <c r="CB64" s="46"/>
      <c r="CC64" s="47"/>
      <c r="CD64" s="33">
        <f>992061.7</f>
        <v>992061.7</v>
      </c>
      <c r="CE64" s="34"/>
      <c r="CF64" s="34"/>
      <c r="CG64" s="34"/>
      <c r="CH64" s="34"/>
      <c r="CI64" s="34"/>
      <c r="CJ64" s="34"/>
      <c r="CK64" s="34"/>
      <c r="CL64" s="34"/>
      <c r="CM64" s="35"/>
      <c r="CN64" s="42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4"/>
    </row>
    <row r="65" spans="1:108" s="5" customFormat="1" ht="30" customHeight="1" x14ac:dyDescent="0.25">
      <c r="A65" s="20" t="s">
        <v>26</v>
      </c>
      <c r="B65" s="21"/>
      <c r="C65" s="21"/>
      <c r="D65" s="21"/>
      <c r="E65" s="21"/>
      <c r="F65" s="21"/>
      <c r="G65" s="21"/>
      <c r="H65" s="21"/>
      <c r="I65" s="22"/>
      <c r="J65" s="8"/>
      <c r="K65" s="23" t="s">
        <v>119</v>
      </c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9"/>
      <c r="BI65" s="24" t="s">
        <v>120</v>
      </c>
      <c r="BJ65" s="25"/>
      <c r="BK65" s="25"/>
      <c r="BL65" s="25"/>
      <c r="BM65" s="25"/>
      <c r="BN65" s="25"/>
      <c r="BO65" s="25"/>
      <c r="BP65" s="25"/>
      <c r="BQ65" s="25"/>
      <c r="BR65" s="25"/>
      <c r="BS65" s="26"/>
      <c r="BT65" s="27">
        <f>297.96</f>
        <v>297.95999999999998</v>
      </c>
      <c r="BU65" s="28"/>
      <c r="BV65" s="28"/>
      <c r="BW65" s="28"/>
      <c r="BX65" s="28"/>
      <c r="BY65" s="28"/>
      <c r="BZ65" s="28"/>
      <c r="CA65" s="28"/>
      <c r="CB65" s="28"/>
      <c r="CC65" s="29"/>
      <c r="CD65" s="45">
        <f>297.35</f>
        <v>297.35000000000002</v>
      </c>
      <c r="CE65" s="46"/>
      <c r="CF65" s="46"/>
      <c r="CG65" s="46"/>
      <c r="CH65" s="46"/>
      <c r="CI65" s="46"/>
      <c r="CJ65" s="46"/>
      <c r="CK65" s="46"/>
      <c r="CL65" s="46"/>
      <c r="CM65" s="47"/>
      <c r="CN65" s="42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4"/>
    </row>
    <row r="66" spans="1:108" s="5" customFormat="1" ht="65.55" customHeight="1" x14ac:dyDescent="0.25">
      <c r="A66" s="20" t="s">
        <v>80</v>
      </c>
      <c r="B66" s="21"/>
      <c r="C66" s="21"/>
      <c r="D66" s="21"/>
      <c r="E66" s="21"/>
      <c r="F66" s="21"/>
      <c r="G66" s="21"/>
      <c r="H66" s="21"/>
      <c r="I66" s="22"/>
      <c r="J66" s="8"/>
      <c r="K66" s="23" t="s">
        <v>121</v>
      </c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9"/>
      <c r="BI66" s="30" t="s">
        <v>122</v>
      </c>
      <c r="BJ66" s="31"/>
      <c r="BK66" s="31"/>
      <c r="BL66" s="31"/>
      <c r="BM66" s="31"/>
      <c r="BN66" s="31"/>
      <c r="BO66" s="31"/>
      <c r="BP66" s="31"/>
      <c r="BQ66" s="31"/>
      <c r="BR66" s="31"/>
      <c r="BS66" s="32"/>
      <c r="BT66" s="27">
        <f>3.64379</f>
        <v>3.6437900000000001</v>
      </c>
      <c r="BU66" s="28"/>
      <c r="BV66" s="28"/>
      <c r="BW66" s="28"/>
      <c r="BX66" s="28"/>
      <c r="BY66" s="28"/>
      <c r="BZ66" s="28"/>
      <c r="CA66" s="28"/>
      <c r="CB66" s="28"/>
      <c r="CC66" s="29"/>
      <c r="CD66" s="27">
        <v>3.3363900000000002</v>
      </c>
      <c r="CE66" s="28"/>
      <c r="CF66" s="28"/>
      <c r="CG66" s="28"/>
      <c r="CH66" s="28"/>
      <c r="CI66" s="28"/>
      <c r="CJ66" s="28"/>
      <c r="CK66" s="28"/>
      <c r="CL66" s="28"/>
      <c r="CM66" s="29"/>
      <c r="CN66" s="42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4"/>
    </row>
    <row r="67" spans="1:108" s="5" customFormat="1" ht="67.95" customHeight="1" x14ac:dyDescent="0.25">
      <c r="A67" s="20" t="s">
        <v>123</v>
      </c>
      <c r="B67" s="21"/>
      <c r="C67" s="21"/>
      <c r="D67" s="21"/>
      <c r="E67" s="21"/>
      <c r="F67" s="21"/>
      <c r="G67" s="21"/>
      <c r="H67" s="21"/>
      <c r="I67" s="22"/>
      <c r="J67" s="8"/>
      <c r="K67" s="23" t="s">
        <v>124</v>
      </c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9"/>
      <c r="BI67" s="24" t="s">
        <v>22</v>
      </c>
      <c r="BJ67" s="25"/>
      <c r="BK67" s="25"/>
      <c r="BL67" s="25"/>
      <c r="BM67" s="25"/>
      <c r="BN67" s="25"/>
      <c r="BO67" s="25"/>
      <c r="BP67" s="25"/>
      <c r="BQ67" s="25"/>
      <c r="BR67" s="25"/>
      <c r="BS67" s="26"/>
      <c r="BT67" s="27" t="s">
        <v>22</v>
      </c>
      <c r="BU67" s="28"/>
      <c r="BV67" s="28"/>
      <c r="BW67" s="28"/>
      <c r="BX67" s="28"/>
      <c r="BY67" s="28"/>
      <c r="BZ67" s="28"/>
      <c r="CA67" s="28"/>
      <c r="CB67" s="28"/>
      <c r="CC67" s="29"/>
      <c r="CD67" s="27" t="s">
        <v>22</v>
      </c>
      <c r="CE67" s="28"/>
      <c r="CF67" s="28"/>
      <c r="CG67" s="28"/>
      <c r="CH67" s="28"/>
      <c r="CI67" s="28"/>
      <c r="CJ67" s="28"/>
      <c r="CK67" s="28"/>
      <c r="CL67" s="28"/>
      <c r="CM67" s="29"/>
      <c r="CN67" s="52" t="s">
        <v>22</v>
      </c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4"/>
    </row>
    <row r="68" spans="1:108" s="5" customFormat="1" ht="30" customHeight="1" x14ac:dyDescent="0.25">
      <c r="A68" s="20" t="s">
        <v>23</v>
      </c>
      <c r="B68" s="21"/>
      <c r="C68" s="21"/>
      <c r="D68" s="21"/>
      <c r="E68" s="21"/>
      <c r="F68" s="21"/>
      <c r="G68" s="21"/>
      <c r="H68" s="21"/>
      <c r="I68" s="22"/>
      <c r="J68" s="8"/>
      <c r="K68" s="23" t="s">
        <v>125</v>
      </c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9"/>
      <c r="BI68" s="24" t="s">
        <v>126</v>
      </c>
      <c r="BJ68" s="25"/>
      <c r="BK68" s="25"/>
      <c r="BL68" s="25"/>
      <c r="BM68" s="25"/>
      <c r="BN68" s="25"/>
      <c r="BO68" s="25"/>
      <c r="BP68" s="25"/>
      <c r="BQ68" s="25"/>
      <c r="BR68" s="25"/>
      <c r="BS68" s="26"/>
      <c r="BT68" s="27" t="s">
        <v>22</v>
      </c>
      <c r="BU68" s="28"/>
      <c r="BV68" s="28"/>
      <c r="BW68" s="28"/>
      <c r="BX68" s="28"/>
      <c r="BY68" s="28"/>
      <c r="BZ68" s="28"/>
      <c r="CA68" s="28"/>
      <c r="CB68" s="28"/>
      <c r="CC68" s="29"/>
      <c r="CD68" s="27">
        <v>369784</v>
      </c>
      <c r="CE68" s="28"/>
      <c r="CF68" s="28"/>
      <c r="CG68" s="28"/>
      <c r="CH68" s="28"/>
      <c r="CI68" s="28"/>
      <c r="CJ68" s="28"/>
      <c r="CK68" s="28"/>
      <c r="CL68" s="28"/>
      <c r="CM68" s="29"/>
      <c r="CN68" s="42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4"/>
    </row>
    <row r="69" spans="1:108" s="5" customFormat="1" ht="24.6" customHeight="1" x14ac:dyDescent="0.25">
      <c r="A69" s="48" t="s">
        <v>127</v>
      </c>
      <c r="B69" s="49"/>
      <c r="C69" s="49"/>
      <c r="D69" s="49"/>
      <c r="E69" s="49"/>
      <c r="F69" s="49"/>
      <c r="G69" s="49"/>
      <c r="H69" s="49"/>
      <c r="I69" s="50"/>
      <c r="J69" s="11"/>
      <c r="K69" s="51" t="s">
        <v>128</v>
      </c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10"/>
      <c r="BI69" s="27" t="s">
        <v>129</v>
      </c>
      <c r="BJ69" s="28"/>
      <c r="BK69" s="28"/>
      <c r="BL69" s="28"/>
      <c r="BM69" s="28"/>
      <c r="BN69" s="28"/>
      <c r="BO69" s="28"/>
      <c r="BP69" s="28"/>
      <c r="BQ69" s="28"/>
      <c r="BR69" s="28"/>
      <c r="BS69" s="29"/>
      <c r="BT69" s="45">
        <f>BT70+BT71+BT72</f>
        <v>1360.69</v>
      </c>
      <c r="BU69" s="28"/>
      <c r="BV69" s="28"/>
      <c r="BW69" s="28"/>
      <c r="BX69" s="28"/>
      <c r="BY69" s="28"/>
      <c r="BZ69" s="28"/>
      <c r="CA69" s="28"/>
      <c r="CB69" s="28"/>
      <c r="CC69" s="29"/>
      <c r="CD69" s="45">
        <f>CD70+CD71+CD72</f>
        <v>1533.9099999999999</v>
      </c>
      <c r="CE69" s="46"/>
      <c r="CF69" s="46"/>
      <c r="CG69" s="46"/>
      <c r="CH69" s="46"/>
      <c r="CI69" s="46"/>
      <c r="CJ69" s="46"/>
      <c r="CK69" s="46"/>
      <c r="CL69" s="46"/>
      <c r="CM69" s="47"/>
      <c r="CN69" s="42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4"/>
    </row>
    <row r="70" spans="1:108" s="5" customFormat="1" ht="26.4" customHeight="1" x14ac:dyDescent="0.25">
      <c r="A70" s="48" t="s">
        <v>130</v>
      </c>
      <c r="B70" s="49"/>
      <c r="C70" s="49"/>
      <c r="D70" s="49"/>
      <c r="E70" s="49"/>
      <c r="F70" s="49"/>
      <c r="G70" s="49"/>
      <c r="H70" s="49"/>
      <c r="I70" s="50"/>
      <c r="J70" s="6"/>
      <c r="K70" s="7"/>
      <c r="L70" s="51" t="s">
        <v>169</v>
      </c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27" t="s">
        <v>129</v>
      </c>
      <c r="BJ70" s="28"/>
      <c r="BK70" s="28"/>
      <c r="BL70" s="28"/>
      <c r="BM70" s="28"/>
      <c r="BN70" s="28"/>
      <c r="BO70" s="28"/>
      <c r="BP70" s="28"/>
      <c r="BQ70" s="28"/>
      <c r="BR70" s="28"/>
      <c r="BS70" s="29"/>
      <c r="BT70" s="45">
        <f>346</f>
        <v>346</v>
      </c>
      <c r="BU70" s="46"/>
      <c r="BV70" s="46"/>
      <c r="BW70" s="46"/>
      <c r="BX70" s="46"/>
      <c r="BY70" s="46"/>
      <c r="BZ70" s="46"/>
      <c r="CA70" s="46"/>
      <c r="CB70" s="46"/>
      <c r="CC70" s="47"/>
      <c r="CD70" s="33">
        <f>346</f>
        <v>346</v>
      </c>
      <c r="CE70" s="34"/>
      <c r="CF70" s="34"/>
      <c r="CG70" s="34"/>
      <c r="CH70" s="34"/>
      <c r="CI70" s="34"/>
      <c r="CJ70" s="34"/>
      <c r="CK70" s="34"/>
      <c r="CL70" s="34"/>
      <c r="CM70" s="35"/>
      <c r="CN70" s="15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7"/>
    </row>
    <row r="71" spans="1:108" s="5" customFormat="1" ht="30" customHeight="1" x14ac:dyDescent="0.25">
      <c r="A71" s="48" t="s">
        <v>132</v>
      </c>
      <c r="B71" s="49"/>
      <c r="C71" s="49"/>
      <c r="D71" s="49"/>
      <c r="E71" s="49"/>
      <c r="F71" s="49"/>
      <c r="G71" s="49"/>
      <c r="H71" s="49"/>
      <c r="I71" s="50"/>
      <c r="J71" s="11"/>
      <c r="K71" s="51" t="s">
        <v>131</v>
      </c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10"/>
      <c r="BI71" s="27" t="s">
        <v>129</v>
      </c>
      <c r="BJ71" s="28"/>
      <c r="BK71" s="28"/>
      <c r="BL71" s="28"/>
      <c r="BM71" s="28"/>
      <c r="BN71" s="28"/>
      <c r="BO71" s="28"/>
      <c r="BP71" s="28"/>
      <c r="BQ71" s="28"/>
      <c r="BR71" s="28"/>
      <c r="BS71" s="29"/>
      <c r="BT71" s="27">
        <f>100.8</f>
        <v>100.8</v>
      </c>
      <c r="BU71" s="28"/>
      <c r="BV71" s="28"/>
      <c r="BW71" s="28"/>
      <c r="BX71" s="28"/>
      <c r="BY71" s="28"/>
      <c r="BZ71" s="28"/>
      <c r="CA71" s="28"/>
      <c r="CB71" s="28"/>
      <c r="CC71" s="29"/>
      <c r="CD71" s="27">
        <f>100.8</f>
        <v>100.8</v>
      </c>
      <c r="CE71" s="28"/>
      <c r="CF71" s="28"/>
      <c r="CG71" s="28"/>
      <c r="CH71" s="28"/>
      <c r="CI71" s="28"/>
      <c r="CJ71" s="28"/>
      <c r="CK71" s="28"/>
      <c r="CL71" s="28"/>
      <c r="CM71" s="29"/>
      <c r="CN71" s="42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4"/>
    </row>
    <row r="72" spans="1:108" s="5" customFormat="1" ht="30" customHeight="1" x14ac:dyDescent="0.25">
      <c r="A72" s="48" t="s">
        <v>170</v>
      </c>
      <c r="B72" s="49"/>
      <c r="C72" s="49"/>
      <c r="D72" s="49"/>
      <c r="E72" s="49"/>
      <c r="F72" s="49"/>
      <c r="G72" s="49"/>
      <c r="H72" s="49"/>
      <c r="I72" s="50"/>
      <c r="J72" s="11"/>
      <c r="K72" s="51" t="s">
        <v>133</v>
      </c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10"/>
      <c r="BI72" s="27" t="s">
        <v>129</v>
      </c>
      <c r="BJ72" s="28"/>
      <c r="BK72" s="28"/>
      <c r="BL72" s="28"/>
      <c r="BM72" s="28"/>
      <c r="BN72" s="28"/>
      <c r="BO72" s="28"/>
      <c r="BP72" s="28"/>
      <c r="BQ72" s="28"/>
      <c r="BR72" s="28"/>
      <c r="BS72" s="29"/>
      <c r="BT72" s="27">
        <f>913.89</f>
        <v>913.89</v>
      </c>
      <c r="BU72" s="28"/>
      <c r="BV72" s="28"/>
      <c r="BW72" s="28"/>
      <c r="BX72" s="28"/>
      <c r="BY72" s="28"/>
      <c r="BZ72" s="28"/>
      <c r="CA72" s="28"/>
      <c r="CB72" s="28"/>
      <c r="CC72" s="29"/>
      <c r="CD72" s="27">
        <f>1087.11</f>
        <v>1087.1099999999999</v>
      </c>
      <c r="CE72" s="28"/>
      <c r="CF72" s="28"/>
      <c r="CG72" s="28"/>
      <c r="CH72" s="28"/>
      <c r="CI72" s="28"/>
      <c r="CJ72" s="28"/>
      <c r="CK72" s="28"/>
      <c r="CL72" s="28"/>
      <c r="CM72" s="29"/>
      <c r="CN72" s="42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4"/>
    </row>
    <row r="73" spans="1:108" s="5" customFormat="1" ht="30" customHeight="1" x14ac:dyDescent="0.25">
      <c r="A73" s="20" t="s">
        <v>134</v>
      </c>
      <c r="B73" s="21"/>
      <c r="C73" s="21"/>
      <c r="D73" s="21"/>
      <c r="E73" s="21"/>
      <c r="F73" s="21"/>
      <c r="G73" s="21"/>
      <c r="H73" s="21"/>
      <c r="I73" s="22"/>
      <c r="J73" s="8"/>
      <c r="K73" s="23" t="s">
        <v>135</v>
      </c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9"/>
      <c r="BI73" s="24" t="s">
        <v>136</v>
      </c>
      <c r="BJ73" s="25"/>
      <c r="BK73" s="25"/>
      <c r="BL73" s="25"/>
      <c r="BM73" s="25"/>
      <c r="BN73" s="25"/>
      <c r="BO73" s="25"/>
      <c r="BP73" s="25"/>
      <c r="BQ73" s="25"/>
      <c r="BR73" s="25"/>
      <c r="BS73" s="26"/>
      <c r="BT73" s="45">
        <f>BT74+BT75+BT76</f>
        <v>13705.759999999998</v>
      </c>
      <c r="BU73" s="46"/>
      <c r="BV73" s="46"/>
      <c r="BW73" s="46"/>
      <c r="BX73" s="46"/>
      <c r="BY73" s="46"/>
      <c r="BZ73" s="46"/>
      <c r="CA73" s="46"/>
      <c r="CB73" s="46"/>
      <c r="CC73" s="47"/>
      <c r="CD73" s="45">
        <f>CD74+CD75+CD76</f>
        <v>14101.92</v>
      </c>
      <c r="CE73" s="28"/>
      <c r="CF73" s="28"/>
      <c r="CG73" s="28"/>
      <c r="CH73" s="28"/>
      <c r="CI73" s="28"/>
      <c r="CJ73" s="28"/>
      <c r="CK73" s="28"/>
      <c r="CL73" s="28"/>
      <c r="CM73" s="29"/>
      <c r="CN73" s="42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4"/>
    </row>
    <row r="74" spans="1:108" s="5" customFormat="1" ht="42.6" customHeight="1" x14ac:dyDescent="0.25">
      <c r="A74" s="20" t="s">
        <v>137</v>
      </c>
      <c r="B74" s="21"/>
      <c r="C74" s="21"/>
      <c r="D74" s="21"/>
      <c r="E74" s="21"/>
      <c r="F74" s="21"/>
      <c r="G74" s="21"/>
      <c r="H74" s="21"/>
      <c r="I74" s="22"/>
      <c r="J74" s="8"/>
      <c r="K74" s="23" t="s">
        <v>171</v>
      </c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9"/>
      <c r="BI74" s="24" t="s">
        <v>136</v>
      </c>
      <c r="BJ74" s="25"/>
      <c r="BK74" s="25"/>
      <c r="BL74" s="25"/>
      <c r="BM74" s="25"/>
      <c r="BN74" s="25"/>
      <c r="BO74" s="25"/>
      <c r="BP74" s="25"/>
      <c r="BQ74" s="25"/>
      <c r="BR74" s="25"/>
      <c r="BS74" s="26"/>
      <c r="BT74" s="45">
        <f>87.38</f>
        <v>87.38</v>
      </c>
      <c r="BU74" s="46"/>
      <c r="BV74" s="46"/>
      <c r="BW74" s="46"/>
      <c r="BX74" s="46"/>
      <c r="BY74" s="46"/>
      <c r="BZ74" s="46"/>
      <c r="CA74" s="46"/>
      <c r="CB74" s="46"/>
      <c r="CC74" s="47"/>
      <c r="CD74" s="45">
        <f>87.38</f>
        <v>87.38</v>
      </c>
      <c r="CE74" s="46"/>
      <c r="CF74" s="46"/>
      <c r="CG74" s="46"/>
      <c r="CH74" s="46"/>
      <c r="CI74" s="46"/>
      <c r="CJ74" s="46"/>
      <c r="CK74" s="46"/>
      <c r="CL74" s="46"/>
      <c r="CM74" s="47"/>
      <c r="CN74" s="15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7"/>
    </row>
    <row r="75" spans="1:108" s="5" customFormat="1" ht="37.5" customHeight="1" x14ac:dyDescent="0.25">
      <c r="A75" s="20" t="s">
        <v>139</v>
      </c>
      <c r="B75" s="21"/>
      <c r="C75" s="21"/>
      <c r="D75" s="21"/>
      <c r="E75" s="21"/>
      <c r="F75" s="21"/>
      <c r="G75" s="21"/>
      <c r="H75" s="21"/>
      <c r="I75" s="22"/>
      <c r="J75" s="8"/>
      <c r="K75" s="23" t="s">
        <v>138</v>
      </c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9"/>
      <c r="BI75" s="24" t="s">
        <v>136</v>
      </c>
      <c r="BJ75" s="25"/>
      <c r="BK75" s="25"/>
      <c r="BL75" s="25"/>
      <c r="BM75" s="25"/>
      <c r="BN75" s="25"/>
      <c r="BO75" s="25"/>
      <c r="BP75" s="25"/>
      <c r="BQ75" s="25"/>
      <c r="BR75" s="25"/>
      <c r="BS75" s="26"/>
      <c r="BT75" s="45">
        <f>5669.9</f>
        <v>5669.9</v>
      </c>
      <c r="BU75" s="46"/>
      <c r="BV75" s="46"/>
      <c r="BW75" s="46"/>
      <c r="BX75" s="46"/>
      <c r="BY75" s="46"/>
      <c r="BZ75" s="46"/>
      <c r="CA75" s="46"/>
      <c r="CB75" s="46"/>
      <c r="CC75" s="47"/>
      <c r="CD75" s="45">
        <v>5938.72</v>
      </c>
      <c r="CE75" s="46"/>
      <c r="CF75" s="46"/>
      <c r="CG75" s="46"/>
      <c r="CH75" s="46"/>
      <c r="CI75" s="46"/>
      <c r="CJ75" s="46"/>
      <c r="CK75" s="46"/>
      <c r="CL75" s="46"/>
      <c r="CM75" s="47"/>
      <c r="CN75" s="42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4"/>
    </row>
    <row r="76" spans="1:108" s="5" customFormat="1" ht="40.950000000000003" customHeight="1" x14ac:dyDescent="0.25">
      <c r="A76" s="20" t="s">
        <v>172</v>
      </c>
      <c r="B76" s="21"/>
      <c r="C76" s="21"/>
      <c r="D76" s="21"/>
      <c r="E76" s="21"/>
      <c r="F76" s="21"/>
      <c r="G76" s="21"/>
      <c r="H76" s="21"/>
      <c r="I76" s="22"/>
      <c r="J76" s="8"/>
      <c r="K76" s="23" t="s">
        <v>140</v>
      </c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9"/>
      <c r="BI76" s="24" t="s">
        <v>136</v>
      </c>
      <c r="BJ76" s="25"/>
      <c r="BK76" s="25"/>
      <c r="BL76" s="25"/>
      <c r="BM76" s="25"/>
      <c r="BN76" s="25"/>
      <c r="BO76" s="25"/>
      <c r="BP76" s="25"/>
      <c r="BQ76" s="25"/>
      <c r="BR76" s="25"/>
      <c r="BS76" s="26"/>
      <c r="BT76" s="45">
        <f>7948.48</f>
        <v>7948.48</v>
      </c>
      <c r="BU76" s="46"/>
      <c r="BV76" s="46"/>
      <c r="BW76" s="46"/>
      <c r="BX76" s="46"/>
      <c r="BY76" s="46"/>
      <c r="BZ76" s="46"/>
      <c r="CA76" s="46"/>
      <c r="CB76" s="46"/>
      <c r="CC76" s="47"/>
      <c r="CD76" s="45">
        <v>8075.82</v>
      </c>
      <c r="CE76" s="46"/>
      <c r="CF76" s="46"/>
      <c r="CG76" s="46"/>
      <c r="CH76" s="46"/>
      <c r="CI76" s="46"/>
      <c r="CJ76" s="46"/>
      <c r="CK76" s="46"/>
      <c r="CL76" s="46"/>
      <c r="CM76" s="47"/>
      <c r="CN76" s="42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4"/>
    </row>
    <row r="77" spans="1:108" s="5" customFormat="1" ht="30" customHeight="1" x14ac:dyDescent="0.25">
      <c r="A77" s="20" t="s">
        <v>141</v>
      </c>
      <c r="B77" s="21"/>
      <c r="C77" s="21"/>
      <c r="D77" s="21"/>
      <c r="E77" s="21"/>
      <c r="F77" s="21"/>
      <c r="G77" s="21"/>
      <c r="H77" s="21"/>
      <c r="I77" s="22"/>
      <c r="J77" s="8"/>
      <c r="K77" s="23" t="s">
        <v>142</v>
      </c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9"/>
      <c r="BI77" s="24" t="s">
        <v>136</v>
      </c>
      <c r="BJ77" s="25"/>
      <c r="BK77" s="25"/>
      <c r="BL77" s="25"/>
      <c r="BM77" s="25"/>
      <c r="BN77" s="25"/>
      <c r="BO77" s="25"/>
      <c r="BP77" s="25"/>
      <c r="BQ77" s="25"/>
      <c r="BR77" s="25"/>
      <c r="BS77" s="26"/>
      <c r="BT77" s="45">
        <f>BT78+BT79+BT80</f>
        <v>23262</v>
      </c>
      <c r="BU77" s="46"/>
      <c r="BV77" s="46"/>
      <c r="BW77" s="46"/>
      <c r="BX77" s="46"/>
      <c r="BY77" s="46"/>
      <c r="BZ77" s="46"/>
      <c r="CA77" s="46"/>
      <c r="CB77" s="46"/>
      <c r="CC77" s="47"/>
      <c r="CD77" s="45">
        <f>CD78+CD79+CD80</f>
        <v>23699.599999999999</v>
      </c>
      <c r="CE77" s="46"/>
      <c r="CF77" s="46"/>
      <c r="CG77" s="46"/>
      <c r="CH77" s="46"/>
      <c r="CI77" s="46"/>
      <c r="CJ77" s="46"/>
      <c r="CK77" s="46"/>
      <c r="CL77" s="46"/>
      <c r="CM77" s="47"/>
      <c r="CN77" s="42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4"/>
    </row>
    <row r="78" spans="1:108" s="5" customFormat="1" ht="42" customHeight="1" x14ac:dyDescent="0.25">
      <c r="A78" s="20" t="s">
        <v>143</v>
      </c>
      <c r="B78" s="21"/>
      <c r="C78" s="21"/>
      <c r="D78" s="21"/>
      <c r="E78" s="21"/>
      <c r="F78" s="21"/>
      <c r="G78" s="21"/>
      <c r="H78" s="21"/>
      <c r="I78" s="22"/>
      <c r="J78" s="8"/>
      <c r="K78" s="23" t="s">
        <v>173</v>
      </c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9"/>
      <c r="BI78" s="24" t="s">
        <v>136</v>
      </c>
      <c r="BJ78" s="25"/>
      <c r="BK78" s="25"/>
      <c r="BL78" s="25"/>
      <c r="BM78" s="25"/>
      <c r="BN78" s="25"/>
      <c r="BO78" s="25"/>
      <c r="BP78" s="25"/>
      <c r="BQ78" s="25"/>
      <c r="BR78" s="25"/>
      <c r="BS78" s="26"/>
      <c r="BT78" s="45">
        <f>2126.2</f>
        <v>2126.1999999999998</v>
      </c>
      <c r="BU78" s="46"/>
      <c r="BV78" s="46"/>
      <c r="BW78" s="46"/>
      <c r="BX78" s="46"/>
      <c r="BY78" s="46"/>
      <c r="BZ78" s="46"/>
      <c r="CA78" s="46"/>
      <c r="CB78" s="46"/>
      <c r="CC78" s="47"/>
      <c r="CD78" s="45">
        <f>2126.2</f>
        <v>2126.1999999999998</v>
      </c>
      <c r="CE78" s="46"/>
      <c r="CF78" s="46"/>
      <c r="CG78" s="46"/>
      <c r="CH78" s="46"/>
      <c r="CI78" s="46"/>
      <c r="CJ78" s="46"/>
      <c r="CK78" s="46"/>
      <c r="CL78" s="46"/>
      <c r="CM78" s="47"/>
      <c r="CN78" s="15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7"/>
    </row>
    <row r="79" spans="1:108" s="5" customFormat="1" ht="52.95" customHeight="1" x14ac:dyDescent="0.25">
      <c r="A79" s="20" t="s">
        <v>145</v>
      </c>
      <c r="B79" s="21"/>
      <c r="C79" s="21"/>
      <c r="D79" s="21"/>
      <c r="E79" s="21"/>
      <c r="F79" s="21"/>
      <c r="G79" s="21"/>
      <c r="H79" s="21"/>
      <c r="I79" s="22"/>
      <c r="J79" s="8"/>
      <c r="K79" s="23" t="s">
        <v>144</v>
      </c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9"/>
      <c r="BI79" s="24" t="s">
        <v>136</v>
      </c>
      <c r="BJ79" s="25"/>
      <c r="BK79" s="25"/>
      <c r="BL79" s="25"/>
      <c r="BM79" s="25"/>
      <c r="BN79" s="25"/>
      <c r="BO79" s="25"/>
      <c r="BP79" s="25"/>
      <c r="BQ79" s="25"/>
      <c r="BR79" s="25"/>
      <c r="BS79" s="26"/>
      <c r="BT79" s="45">
        <f>827.8</f>
        <v>827.8</v>
      </c>
      <c r="BU79" s="46"/>
      <c r="BV79" s="46"/>
      <c r="BW79" s="46"/>
      <c r="BX79" s="46"/>
      <c r="BY79" s="46"/>
      <c r="BZ79" s="46"/>
      <c r="CA79" s="46"/>
      <c r="CB79" s="46"/>
      <c r="CC79" s="47"/>
      <c r="CD79" s="45">
        <v>907.8</v>
      </c>
      <c r="CE79" s="46"/>
      <c r="CF79" s="46"/>
      <c r="CG79" s="46"/>
      <c r="CH79" s="46"/>
      <c r="CI79" s="46"/>
      <c r="CJ79" s="46"/>
      <c r="CK79" s="46"/>
      <c r="CL79" s="46"/>
      <c r="CM79" s="47"/>
      <c r="CN79" s="36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8"/>
    </row>
    <row r="80" spans="1:108" s="5" customFormat="1" ht="46.2" customHeight="1" x14ac:dyDescent="0.25">
      <c r="A80" s="20" t="s">
        <v>174</v>
      </c>
      <c r="B80" s="21"/>
      <c r="C80" s="21"/>
      <c r="D80" s="21"/>
      <c r="E80" s="21"/>
      <c r="F80" s="21"/>
      <c r="G80" s="21"/>
      <c r="H80" s="21"/>
      <c r="I80" s="22"/>
      <c r="J80" s="8"/>
      <c r="K80" s="23" t="s">
        <v>146</v>
      </c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9"/>
      <c r="BI80" s="24" t="s">
        <v>136</v>
      </c>
      <c r="BJ80" s="25"/>
      <c r="BK80" s="25"/>
      <c r="BL80" s="25"/>
      <c r="BM80" s="25"/>
      <c r="BN80" s="25"/>
      <c r="BO80" s="25"/>
      <c r="BP80" s="25"/>
      <c r="BQ80" s="25"/>
      <c r="BR80" s="25"/>
      <c r="BS80" s="26"/>
      <c r="BT80" s="45">
        <f>20308</f>
        <v>20308</v>
      </c>
      <c r="BU80" s="46"/>
      <c r="BV80" s="46"/>
      <c r="BW80" s="46"/>
      <c r="BX80" s="46"/>
      <c r="BY80" s="46"/>
      <c r="BZ80" s="46"/>
      <c r="CA80" s="46"/>
      <c r="CB80" s="46"/>
      <c r="CC80" s="47"/>
      <c r="CD80" s="45">
        <v>20665.599999999999</v>
      </c>
      <c r="CE80" s="46"/>
      <c r="CF80" s="46"/>
      <c r="CG80" s="46"/>
      <c r="CH80" s="46"/>
      <c r="CI80" s="46"/>
      <c r="CJ80" s="46"/>
      <c r="CK80" s="46"/>
      <c r="CL80" s="46"/>
      <c r="CM80" s="47"/>
      <c r="CN80" s="42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4"/>
    </row>
    <row r="81" spans="1:108" s="5" customFormat="1" ht="15" customHeight="1" x14ac:dyDescent="0.25">
      <c r="A81" s="20" t="s">
        <v>147</v>
      </c>
      <c r="B81" s="21"/>
      <c r="C81" s="21"/>
      <c r="D81" s="21"/>
      <c r="E81" s="21"/>
      <c r="F81" s="21"/>
      <c r="G81" s="21"/>
      <c r="H81" s="21"/>
      <c r="I81" s="22"/>
      <c r="J81" s="8"/>
      <c r="K81" s="23" t="s">
        <v>148</v>
      </c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9"/>
      <c r="BI81" s="24" t="s">
        <v>149</v>
      </c>
      <c r="BJ81" s="25"/>
      <c r="BK81" s="25"/>
      <c r="BL81" s="25"/>
      <c r="BM81" s="25"/>
      <c r="BN81" s="25"/>
      <c r="BO81" s="25"/>
      <c r="BP81" s="25"/>
      <c r="BQ81" s="25"/>
      <c r="BR81" s="25"/>
      <c r="BS81" s="26"/>
      <c r="BT81" s="27">
        <f>BT82+BT83+BT84</f>
        <v>3888.335</v>
      </c>
      <c r="BU81" s="28"/>
      <c r="BV81" s="28"/>
      <c r="BW81" s="28"/>
      <c r="BX81" s="28"/>
      <c r="BY81" s="28"/>
      <c r="BZ81" s="28"/>
      <c r="CA81" s="28"/>
      <c r="CB81" s="28"/>
      <c r="CC81" s="29"/>
      <c r="CD81" s="27">
        <f>CD82+CD83+CD84</f>
        <v>3948.404</v>
      </c>
      <c r="CE81" s="28"/>
      <c r="CF81" s="28"/>
      <c r="CG81" s="28"/>
      <c r="CH81" s="28"/>
      <c r="CI81" s="28"/>
      <c r="CJ81" s="28"/>
      <c r="CK81" s="28"/>
      <c r="CL81" s="28"/>
      <c r="CM81" s="29"/>
      <c r="CN81" s="42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4"/>
    </row>
    <row r="82" spans="1:108" s="5" customFormat="1" ht="28.8" customHeight="1" x14ac:dyDescent="0.25">
      <c r="A82" s="20" t="s">
        <v>150</v>
      </c>
      <c r="B82" s="21"/>
      <c r="C82" s="21"/>
      <c r="D82" s="21"/>
      <c r="E82" s="21"/>
      <c r="F82" s="21"/>
      <c r="G82" s="21"/>
      <c r="H82" s="21"/>
      <c r="I82" s="22"/>
      <c r="J82" s="8"/>
      <c r="K82" s="23" t="s">
        <v>175</v>
      </c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9"/>
      <c r="BI82" s="24" t="s">
        <v>149</v>
      </c>
      <c r="BJ82" s="25"/>
      <c r="BK82" s="25"/>
      <c r="BL82" s="25"/>
      <c r="BM82" s="25"/>
      <c r="BN82" s="25"/>
      <c r="BO82" s="25"/>
      <c r="BP82" s="25"/>
      <c r="BQ82" s="25"/>
      <c r="BR82" s="25"/>
      <c r="BS82" s="26"/>
      <c r="BT82" s="27">
        <f>50.894</f>
        <v>50.893999999999998</v>
      </c>
      <c r="BU82" s="28"/>
      <c r="BV82" s="28"/>
      <c r="BW82" s="28"/>
      <c r="BX82" s="28"/>
      <c r="BY82" s="28"/>
      <c r="BZ82" s="28"/>
      <c r="CA82" s="28"/>
      <c r="CB82" s="28"/>
      <c r="CC82" s="29"/>
      <c r="CD82" s="27">
        <f>50.894</f>
        <v>50.893999999999998</v>
      </c>
      <c r="CE82" s="28"/>
      <c r="CF82" s="28"/>
      <c r="CG82" s="28"/>
      <c r="CH82" s="28"/>
      <c r="CI82" s="28"/>
      <c r="CJ82" s="28"/>
      <c r="CK82" s="28"/>
      <c r="CL82" s="28"/>
      <c r="CM82" s="29"/>
      <c r="CN82" s="15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7"/>
    </row>
    <row r="83" spans="1:108" s="5" customFormat="1" ht="30" customHeight="1" x14ac:dyDescent="0.25">
      <c r="A83" s="20" t="s">
        <v>152</v>
      </c>
      <c r="B83" s="21"/>
      <c r="C83" s="21"/>
      <c r="D83" s="21"/>
      <c r="E83" s="21"/>
      <c r="F83" s="21"/>
      <c r="G83" s="21"/>
      <c r="H83" s="21"/>
      <c r="I83" s="22"/>
      <c r="J83" s="8"/>
      <c r="K83" s="23" t="s">
        <v>151</v>
      </c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9"/>
      <c r="BI83" s="24" t="s">
        <v>149</v>
      </c>
      <c r="BJ83" s="25"/>
      <c r="BK83" s="25"/>
      <c r="BL83" s="25"/>
      <c r="BM83" s="25"/>
      <c r="BN83" s="25"/>
      <c r="BO83" s="25"/>
      <c r="BP83" s="25"/>
      <c r="BQ83" s="25"/>
      <c r="BR83" s="25"/>
      <c r="BS83" s="26"/>
      <c r="BT83" s="27">
        <f>786.67</f>
        <v>786.67</v>
      </c>
      <c r="BU83" s="28"/>
      <c r="BV83" s="28"/>
      <c r="BW83" s="28"/>
      <c r="BX83" s="28"/>
      <c r="BY83" s="28"/>
      <c r="BZ83" s="28"/>
      <c r="CA83" s="28"/>
      <c r="CB83" s="28"/>
      <c r="CC83" s="29"/>
      <c r="CD83" s="27">
        <v>807.85</v>
      </c>
      <c r="CE83" s="28"/>
      <c r="CF83" s="28"/>
      <c r="CG83" s="28"/>
      <c r="CH83" s="28"/>
      <c r="CI83" s="28"/>
      <c r="CJ83" s="28"/>
      <c r="CK83" s="28"/>
      <c r="CL83" s="28"/>
      <c r="CM83" s="29"/>
      <c r="CN83" s="42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4"/>
    </row>
    <row r="84" spans="1:108" s="5" customFormat="1" ht="30" customHeight="1" x14ac:dyDescent="0.25">
      <c r="A84" s="20" t="s">
        <v>176</v>
      </c>
      <c r="B84" s="21"/>
      <c r="C84" s="21"/>
      <c r="D84" s="21"/>
      <c r="E84" s="21"/>
      <c r="F84" s="21"/>
      <c r="G84" s="21"/>
      <c r="H84" s="21"/>
      <c r="I84" s="22"/>
      <c r="J84" s="8"/>
      <c r="K84" s="23" t="s">
        <v>153</v>
      </c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9"/>
      <c r="BI84" s="24" t="s">
        <v>149</v>
      </c>
      <c r="BJ84" s="25"/>
      <c r="BK84" s="25"/>
      <c r="BL84" s="25"/>
      <c r="BM84" s="25"/>
      <c r="BN84" s="25"/>
      <c r="BO84" s="25"/>
      <c r="BP84" s="25"/>
      <c r="BQ84" s="25"/>
      <c r="BR84" s="25"/>
      <c r="BS84" s="26"/>
      <c r="BT84" s="27">
        <f>3050.771</f>
        <v>3050.7710000000002</v>
      </c>
      <c r="BU84" s="28"/>
      <c r="BV84" s="28"/>
      <c r="BW84" s="28"/>
      <c r="BX84" s="28"/>
      <c r="BY84" s="28"/>
      <c r="BZ84" s="28"/>
      <c r="CA84" s="28"/>
      <c r="CB84" s="28"/>
      <c r="CC84" s="29"/>
      <c r="CD84" s="27">
        <v>3089.66</v>
      </c>
      <c r="CE84" s="28"/>
      <c r="CF84" s="28"/>
      <c r="CG84" s="28"/>
      <c r="CH84" s="28"/>
      <c r="CI84" s="28"/>
      <c r="CJ84" s="28"/>
      <c r="CK84" s="28"/>
      <c r="CL84" s="28"/>
      <c r="CM84" s="29"/>
      <c r="CN84" s="42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4"/>
    </row>
    <row r="85" spans="1:108" s="5" customFormat="1" ht="15" customHeight="1" x14ac:dyDescent="0.25">
      <c r="A85" s="20" t="s">
        <v>154</v>
      </c>
      <c r="B85" s="21"/>
      <c r="C85" s="21"/>
      <c r="D85" s="21"/>
      <c r="E85" s="21"/>
      <c r="F85" s="21"/>
      <c r="G85" s="21"/>
      <c r="H85" s="21"/>
      <c r="I85" s="22"/>
      <c r="J85" s="8"/>
      <c r="K85" s="23" t="s">
        <v>155</v>
      </c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9"/>
      <c r="BI85" s="24" t="s">
        <v>156</v>
      </c>
      <c r="BJ85" s="25"/>
      <c r="BK85" s="25"/>
      <c r="BL85" s="25"/>
      <c r="BM85" s="25"/>
      <c r="BN85" s="25"/>
      <c r="BO85" s="25"/>
      <c r="BP85" s="25"/>
      <c r="BQ85" s="25"/>
      <c r="BR85" s="25"/>
      <c r="BS85" s="26"/>
      <c r="BT85" s="39">
        <f>36</f>
        <v>36</v>
      </c>
      <c r="BU85" s="40"/>
      <c r="BV85" s="40"/>
      <c r="BW85" s="40"/>
      <c r="BX85" s="40"/>
      <c r="BY85" s="40"/>
      <c r="BZ85" s="40"/>
      <c r="CA85" s="40"/>
      <c r="CB85" s="40"/>
      <c r="CC85" s="41"/>
      <c r="CD85" s="39">
        <f>36</f>
        <v>36</v>
      </c>
      <c r="CE85" s="40"/>
      <c r="CF85" s="40"/>
      <c r="CG85" s="40"/>
      <c r="CH85" s="40"/>
      <c r="CI85" s="40"/>
      <c r="CJ85" s="40"/>
      <c r="CK85" s="40"/>
      <c r="CL85" s="40"/>
      <c r="CM85" s="41"/>
      <c r="CN85" s="42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4"/>
    </row>
    <row r="86" spans="1:108" s="5" customFormat="1" ht="43.5" customHeight="1" x14ac:dyDescent="0.25">
      <c r="A86" s="20" t="s">
        <v>157</v>
      </c>
      <c r="B86" s="21"/>
      <c r="C86" s="21"/>
      <c r="D86" s="21"/>
      <c r="E86" s="21"/>
      <c r="F86" s="21"/>
      <c r="G86" s="21"/>
      <c r="H86" s="21"/>
      <c r="I86" s="22"/>
      <c r="J86" s="8"/>
      <c r="K86" s="23" t="s">
        <v>158</v>
      </c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9"/>
      <c r="BI86" s="24" t="s">
        <v>25</v>
      </c>
      <c r="BJ86" s="25"/>
      <c r="BK86" s="25"/>
      <c r="BL86" s="25"/>
      <c r="BM86" s="25"/>
      <c r="BN86" s="25"/>
      <c r="BO86" s="25"/>
      <c r="BP86" s="25"/>
      <c r="BQ86" s="25"/>
      <c r="BR86" s="25"/>
      <c r="BS86" s="26"/>
      <c r="BT86" s="27">
        <f>2064.4+9000+44019.63</f>
        <v>55084.03</v>
      </c>
      <c r="BU86" s="28"/>
      <c r="BV86" s="28"/>
      <c r="BW86" s="28"/>
      <c r="BX86" s="28"/>
      <c r="BY86" s="28"/>
      <c r="BZ86" s="28"/>
      <c r="CA86" s="28"/>
      <c r="CB86" s="28"/>
      <c r="CC86" s="29"/>
      <c r="CD86" s="27">
        <f>714765.2+56936.3</f>
        <v>771701.5</v>
      </c>
      <c r="CE86" s="28"/>
      <c r="CF86" s="28"/>
      <c r="CG86" s="28"/>
      <c r="CH86" s="28"/>
      <c r="CI86" s="28"/>
      <c r="CJ86" s="28"/>
      <c r="CK86" s="28"/>
      <c r="CL86" s="28"/>
      <c r="CM86" s="29"/>
      <c r="CN86" s="36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8"/>
    </row>
    <row r="87" spans="1:108" s="5" customFormat="1" ht="39.450000000000003" customHeight="1" x14ac:dyDescent="0.25">
      <c r="A87" s="20" t="s">
        <v>159</v>
      </c>
      <c r="B87" s="21"/>
      <c r="C87" s="21"/>
      <c r="D87" s="21"/>
      <c r="E87" s="21"/>
      <c r="F87" s="21"/>
      <c r="G87" s="21"/>
      <c r="H87" s="21"/>
      <c r="I87" s="22"/>
      <c r="J87" s="8"/>
      <c r="K87" s="23" t="s">
        <v>160</v>
      </c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9"/>
      <c r="BI87" s="24" t="s">
        <v>25</v>
      </c>
      <c r="BJ87" s="25"/>
      <c r="BK87" s="25"/>
      <c r="BL87" s="25"/>
      <c r="BM87" s="25"/>
      <c r="BN87" s="25"/>
      <c r="BO87" s="25"/>
      <c r="BP87" s="25"/>
      <c r="BQ87" s="25"/>
      <c r="BR87" s="25"/>
      <c r="BS87" s="26"/>
      <c r="BT87" s="33">
        <f>2064.4</f>
        <v>2064.4</v>
      </c>
      <c r="BU87" s="34"/>
      <c r="BV87" s="34"/>
      <c r="BW87" s="34"/>
      <c r="BX87" s="34"/>
      <c r="BY87" s="34"/>
      <c r="BZ87" s="34"/>
      <c r="CA87" s="34"/>
      <c r="CB87" s="34"/>
      <c r="CC87" s="35"/>
      <c r="CD87" s="27">
        <f>714765.2</f>
        <v>714765.2</v>
      </c>
      <c r="CE87" s="28"/>
      <c r="CF87" s="28"/>
      <c r="CG87" s="28"/>
      <c r="CH87" s="28"/>
      <c r="CI87" s="28"/>
      <c r="CJ87" s="28"/>
      <c r="CK87" s="28"/>
      <c r="CL87" s="28"/>
      <c r="CM87" s="29"/>
      <c r="CN87" s="36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8"/>
    </row>
    <row r="88" spans="1:108" s="5" customFormat="1" ht="45" customHeight="1" x14ac:dyDescent="0.25">
      <c r="A88" s="20" t="s">
        <v>161</v>
      </c>
      <c r="B88" s="21"/>
      <c r="C88" s="21"/>
      <c r="D88" s="21"/>
      <c r="E88" s="21"/>
      <c r="F88" s="21"/>
      <c r="G88" s="21"/>
      <c r="H88" s="21"/>
      <c r="I88" s="22"/>
      <c r="J88" s="8"/>
      <c r="K88" s="23" t="s">
        <v>162</v>
      </c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9"/>
      <c r="BI88" s="24" t="s">
        <v>156</v>
      </c>
      <c r="BJ88" s="25"/>
      <c r="BK88" s="25"/>
      <c r="BL88" s="25"/>
      <c r="BM88" s="25"/>
      <c r="BN88" s="25"/>
      <c r="BO88" s="25"/>
      <c r="BP88" s="25"/>
      <c r="BQ88" s="25"/>
      <c r="BR88" s="25"/>
      <c r="BS88" s="26"/>
      <c r="BT88" s="27">
        <v>10.36</v>
      </c>
      <c r="BU88" s="28"/>
      <c r="BV88" s="28"/>
      <c r="BW88" s="28"/>
      <c r="BX88" s="28"/>
      <c r="BY88" s="28"/>
      <c r="BZ88" s="28"/>
      <c r="CA88" s="28"/>
      <c r="CB88" s="28"/>
      <c r="CC88" s="29"/>
      <c r="CD88" s="27" t="s">
        <v>22</v>
      </c>
      <c r="CE88" s="28"/>
      <c r="CF88" s="28"/>
      <c r="CG88" s="28"/>
      <c r="CH88" s="28"/>
      <c r="CI88" s="28"/>
      <c r="CJ88" s="28"/>
      <c r="CK88" s="28"/>
      <c r="CL88" s="28"/>
      <c r="CM88" s="29"/>
      <c r="CN88" s="30" t="s">
        <v>22</v>
      </c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2"/>
    </row>
    <row r="89" spans="1:108" ht="15" customHeight="1" x14ac:dyDescent="0.25"/>
    <row r="90" spans="1:108" s="1" customFormat="1" ht="13.2" x14ac:dyDescent="0.25">
      <c r="G90" s="1" t="s">
        <v>163</v>
      </c>
    </row>
    <row r="91" spans="1:108" s="1" customFormat="1" ht="68.25" customHeight="1" x14ac:dyDescent="0.25">
      <c r="A91" s="18" t="s">
        <v>164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</row>
    <row r="92" spans="1:108" s="1" customFormat="1" ht="25.5" customHeight="1" x14ac:dyDescent="0.25">
      <c r="A92" s="18" t="s">
        <v>165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</row>
    <row r="93" spans="1:108" s="1" customFormat="1" ht="25.5" customHeight="1" x14ac:dyDescent="0.25">
      <c r="A93" s="18" t="s">
        <v>166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</row>
    <row r="94" spans="1:108" s="1" customFormat="1" ht="25.5" customHeight="1" x14ac:dyDescent="0.25">
      <c r="A94" s="18" t="s">
        <v>167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</row>
    <row r="95" spans="1:108" s="1" customFormat="1" ht="25.5" customHeight="1" x14ac:dyDescent="0.25">
      <c r="A95" s="18" t="s">
        <v>168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</row>
    <row r="96" spans="1:108" ht="3" customHeight="1" x14ac:dyDescent="0.25"/>
  </sheetData>
  <mergeCells count="450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9:I59"/>
    <mergeCell ref="K59:BH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60:I60"/>
    <mergeCell ref="K60:BH60"/>
    <mergeCell ref="BI60:BS60"/>
    <mergeCell ref="BT60:CC60"/>
    <mergeCell ref="CD60:CM60"/>
    <mergeCell ref="CN60:DD60"/>
    <mergeCell ref="A61:I61"/>
    <mergeCell ref="K61:BH61"/>
    <mergeCell ref="BI61:BS61"/>
    <mergeCell ref="BT61:CC61"/>
    <mergeCell ref="CD61:CM61"/>
    <mergeCell ref="CN61:DD61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71:I71"/>
    <mergeCell ref="K71:BG71"/>
    <mergeCell ref="BI71:BS71"/>
    <mergeCell ref="BT71:CC71"/>
    <mergeCell ref="CD71:CM71"/>
    <mergeCell ref="CN71:DD71"/>
    <mergeCell ref="A70:I70"/>
    <mergeCell ref="L70:BH70"/>
    <mergeCell ref="BI70:BS70"/>
    <mergeCell ref="BT70:CC70"/>
    <mergeCell ref="CD70:CM70"/>
    <mergeCell ref="A73:I73"/>
    <mergeCell ref="K73:BG73"/>
    <mergeCell ref="BI73:BS73"/>
    <mergeCell ref="BT73:CC73"/>
    <mergeCell ref="CD73:CM73"/>
    <mergeCell ref="CN73:DD73"/>
    <mergeCell ref="A72:I72"/>
    <mergeCell ref="K72:BG72"/>
    <mergeCell ref="BI72:BS72"/>
    <mergeCell ref="BT72:CC72"/>
    <mergeCell ref="CD72:CM72"/>
    <mergeCell ref="CN72:DD72"/>
    <mergeCell ref="A74:I74"/>
    <mergeCell ref="K74:BG74"/>
    <mergeCell ref="BI74:BS74"/>
    <mergeCell ref="BT74:CC74"/>
    <mergeCell ref="CD74:CM74"/>
    <mergeCell ref="A75:I75"/>
    <mergeCell ref="K75:BG75"/>
    <mergeCell ref="BI75:BS75"/>
    <mergeCell ref="BT75:CC75"/>
    <mergeCell ref="CD75:CM75"/>
    <mergeCell ref="A77:I77"/>
    <mergeCell ref="K77:BG77"/>
    <mergeCell ref="BI77:BS77"/>
    <mergeCell ref="BT77:CC77"/>
    <mergeCell ref="CD77:CM77"/>
    <mergeCell ref="CN77:DD77"/>
    <mergeCell ref="CN75:DD75"/>
    <mergeCell ref="A76:I76"/>
    <mergeCell ref="K76:BG76"/>
    <mergeCell ref="BI76:BS76"/>
    <mergeCell ref="BT76:CC76"/>
    <mergeCell ref="CD76:CM76"/>
    <mergeCell ref="CN76:DD76"/>
    <mergeCell ref="A78:I78"/>
    <mergeCell ref="K78:BG78"/>
    <mergeCell ref="BI78:BS78"/>
    <mergeCell ref="BT78:CC78"/>
    <mergeCell ref="CD78:CM78"/>
    <mergeCell ref="A79:I79"/>
    <mergeCell ref="K79:BG79"/>
    <mergeCell ref="BI79:BS79"/>
    <mergeCell ref="BT79:CC79"/>
    <mergeCell ref="CD79:CM79"/>
    <mergeCell ref="A81:I81"/>
    <mergeCell ref="K81:BG81"/>
    <mergeCell ref="BI81:BS81"/>
    <mergeCell ref="BT81:CC81"/>
    <mergeCell ref="CD81:CM81"/>
    <mergeCell ref="CN81:DD81"/>
    <mergeCell ref="CN79:DD79"/>
    <mergeCell ref="A80:I80"/>
    <mergeCell ref="K80:BG80"/>
    <mergeCell ref="BI80:BS80"/>
    <mergeCell ref="BT80:CC80"/>
    <mergeCell ref="CD80:CM80"/>
    <mergeCell ref="CN80:DD80"/>
    <mergeCell ref="A82:I82"/>
    <mergeCell ref="K82:BG82"/>
    <mergeCell ref="BI82:BS82"/>
    <mergeCell ref="BT82:CC82"/>
    <mergeCell ref="CD82:CM82"/>
    <mergeCell ref="A83:I83"/>
    <mergeCell ref="K83:BG83"/>
    <mergeCell ref="BI83:BS83"/>
    <mergeCell ref="BT83:CC83"/>
    <mergeCell ref="CD83:CM83"/>
    <mergeCell ref="A85:I85"/>
    <mergeCell ref="K85:BG85"/>
    <mergeCell ref="BI85:BS85"/>
    <mergeCell ref="BT85:CC85"/>
    <mergeCell ref="CD85:CM85"/>
    <mergeCell ref="CN85:DD85"/>
    <mergeCell ref="CN83:DD83"/>
    <mergeCell ref="A84:I84"/>
    <mergeCell ref="K84:BG84"/>
    <mergeCell ref="BI84:BS84"/>
    <mergeCell ref="BT84:CC84"/>
    <mergeCell ref="CD84:CM84"/>
    <mergeCell ref="CN84:DD84"/>
    <mergeCell ref="A87:I87"/>
    <mergeCell ref="K87:BG87"/>
    <mergeCell ref="BI87:BS87"/>
    <mergeCell ref="BT87:CC87"/>
    <mergeCell ref="CD87:CM87"/>
    <mergeCell ref="CN87:DD87"/>
    <mergeCell ref="A86:I86"/>
    <mergeCell ref="K86:BG86"/>
    <mergeCell ref="BI86:BS86"/>
    <mergeCell ref="BT86:CC86"/>
    <mergeCell ref="CD86:CM86"/>
    <mergeCell ref="CN86:DD86"/>
    <mergeCell ref="A91:DD91"/>
    <mergeCell ref="A92:DD92"/>
    <mergeCell ref="A93:DD93"/>
    <mergeCell ref="A94:DD94"/>
    <mergeCell ref="A95:DD95"/>
    <mergeCell ref="A88:I88"/>
    <mergeCell ref="K88:BG88"/>
    <mergeCell ref="BI88:BS88"/>
    <mergeCell ref="BT88:CC88"/>
    <mergeCell ref="CD88:CM88"/>
    <mergeCell ref="CN88:DD8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2023-10-18T10:25:10Z</cp:lastPrinted>
  <dcterms:created xsi:type="dcterms:W3CDTF">2021-03-31T14:16:37Z</dcterms:created>
  <dcterms:modified xsi:type="dcterms:W3CDTF">2024-03-29T05:00:29Z</dcterms:modified>
</cp:coreProperties>
</file>