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КВАРТАЛЬНЫЕ ОТЧЕТЫ\2021 год\"/>
    </mc:Choice>
  </mc:AlternateContent>
  <bookViews>
    <workbookView xWindow="0" yWindow="0" windowWidth="19200" windowHeight="6410"/>
  </bookViews>
  <sheets>
    <sheet name="Лист1" sheetId="1" r:id="rId1"/>
    <sheet name="Лист2" sheetId="2" r:id="rId2"/>
  </sheets>
  <definedNames>
    <definedName name="_xlnm.Print_Area" localSheetId="0">Лист1!$A$1:$DD$95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D45" i="1" l="1"/>
  <c r="BT69" i="1" l="1"/>
  <c r="CD26" i="1" l="1"/>
  <c r="CD22" i="1"/>
  <c r="CD69" i="1" l="1"/>
  <c r="CD56" i="1" l="1"/>
  <c r="CD63" i="1"/>
  <c r="CD54" i="1"/>
  <c r="CD43" i="1" l="1"/>
  <c r="CD37" i="1" l="1"/>
  <c r="CD35" i="1"/>
  <c r="CD31" i="1"/>
  <c r="CD30" i="1" s="1"/>
  <c r="CD27" i="1" s="1"/>
  <c r="CD23" i="1"/>
  <c r="CD21" i="1"/>
  <c r="CD20" i="1" l="1"/>
  <c r="CD86" i="1"/>
  <c r="CD87" i="1"/>
  <c r="BT86" i="1"/>
  <c r="BT87" i="1"/>
  <c r="BT30" i="1" l="1"/>
  <c r="BT20" i="1" l="1"/>
  <c r="CD81" i="1"/>
  <c r="BT81" i="1"/>
  <c r="CD77" i="1"/>
  <c r="BT77" i="1"/>
  <c r="CD73" i="1"/>
  <c r="BT73" i="1"/>
  <c r="BT63" i="1" l="1"/>
  <c r="CD59" i="1"/>
  <c r="CD46" i="1" s="1"/>
  <c r="BT59" i="1"/>
  <c r="BT46" i="1" s="1"/>
  <c r="BT27" i="1"/>
  <c r="BT19" i="1" s="1"/>
  <c r="BT18" i="1" s="1"/>
  <c r="CD19" i="1" l="1"/>
  <c r="CD18" i="1" s="1"/>
</calcChain>
</file>

<file path=xl/sharedStrings.xml><?xml version="1.0" encoding="utf-8"?>
<sst xmlns="http://schemas.openxmlformats.org/spreadsheetml/2006/main" count="324" uniqueCount="184">
  <si>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</si>
  <si>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</si>
  <si>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</si>
  <si>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</si>
  <si>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</si>
  <si>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</si>
  <si>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</si>
  <si>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</si>
  <si>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МУП "Тверьгорэлектро"</t>
  </si>
  <si>
    <t>ИНН:</t>
  </si>
  <si>
    <t>6903004705</t>
  </si>
  <si>
    <t>КПП:</t>
  </si>
  <si>
    <t>695001001</t>
  </si>
  <si>
    <t>Долгосрочный период регулирования:</t>
  </si>
  <si>
    <t>2020</t>
  </si>
  <si>
    <t>-</t>
  </si>
  <si>
    <t>2024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</si>
  <si>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</si>
  <si>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</si>
  <si>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</si>
  <si>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</si>
  <si>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</si>
  <si>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</si>
  <si>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</si>
  <si>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</si>
  <si>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</si>
  <si>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</si>
  <si>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</si>
  <si>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</si>
  <si>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</si>
  <si>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</si>
  <si>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</si>
  <si>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</si>
  <si>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</si>
  <si>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перераспределение на другие статьи затрат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</si>
  <si>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</si>
  <si>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</si>
  <si>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</si>
  <si>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</si>
  <si>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</si>
  <si>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</si>
  <si>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</si>
  <si>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</si>
  <si>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</si>
  <si>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</si>
  <si>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</si>
  <si>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</si>
  <si>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</si>
  <si>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</si>
  <si>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</si>
  <si>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</si>
  <si>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</si>
  <si>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</si>
  <si>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</si>
  <si>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</si>
  <si>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Ремонт основных фондов</t>
  </si>
  <si>
    <t>1.1.3.3.2</t>
  </si>
  <si>
    <t>Услуги связи</t>
  </si>
  <si>
    <t>1.1.3.3.3</t>
  </si>
  <si>
    <t>Расходы на услуги коммунального хозяйства</t>
  </si>
  <si>
    <t>1.1.3.3.4</t>
  </si>
  <si>
    <t>Расходы на информационные услуги</t>
  </si>
  <si>
    <t>1.1.3.3.5</t>
  </si>
  <si>
    <t>Расходы на аудиторские и консультационные услуги</t>
  </si>
  <si>
    <t>1.1.3.3.6</t>
  </si>
  <si>
    <t>Расходы на биллинговую компанию</t>
  </si>
  <si>
    <t>недостаточность тарифных источников</t>
  </si>
  <si>
    <t>1.1.3.3.7</t>
  </si>
  <si>
    <t>Прочие услуги сторонних организаций</t>
  </si>
  <si>
    <t>недостаточность тарифных источников, перераспределение с других статей затрат</t>
  </si>
  <si>
    <t>1.1.3.3.8</t>
  </si>
  <si>
    <t>Расходы на командировки</t>
  </si>
  <si>
    <t>1.1.3.3.9</t>
  </si>
  <si>
    <t>Расходы на подготовку кадров</t>
  </si>
  <si>
    <t>1.1.3.3.10</t>
  </si>
  <si>
    <t>Расходы на обеспечение нормальных условий труда и мер по технике безопасности</t>
  </si>
  <si>
    <t>1.1.3.3.11</t>
  </si>
  <si>
    <t>Расходы на страхование</t>
  </si>
  <si>
    <t>1.1.3.3.12</t>
  </si>
  <si>
    <t>Электроэнергия на хоз.нужды</t>
  </si>
  <si>
    <t>1.1.3.3.13</t>
  </si>
  <si>
    <t>Другие 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</si>
  <si>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</si>
  <si>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</si>
  <si>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</si>
  <si>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</si>
  <si>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</si>
  <si>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</si>
  <si>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</si>
  <si>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</si>
  <si>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</si>
  <si>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</si>
  <si>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</si>
  <si>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</si>
  <si>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</si>
  <si>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</si>
  <si>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</si>
  <si>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</si>
  <si>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</si>
  <si>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</si>
  <si>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</si>
  <si>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</si>
  <si>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</si>
  <si>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</si>
  <si>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</si>
  <si>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</si>
  <si>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</si>
  <si>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</si>
  <si>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</si>
  <si>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</si>
  <si>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</si>
  <si>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</si>
  <si>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</si>
  <si>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</si>
  <si>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</si>
  <si>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</si>
  <si>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>Теплоэнергия</t>
  </si>
  <si>
    <t>1.2.12.2</t>
  </si>
  <si>
    <t>Лизинг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</si>
  <si>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</si>
  <si>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</si>
  <si>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</si>
  <si>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</si>
  <si>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</si>
  <si>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</si>
  <si>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</si>
  <si>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</si>
  <si>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</si>
  <si>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тыс. руб./   МВтч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</si>
  <si>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</si>
  <si>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</si>
  <si>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</si>
  <si>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</si>
  <si>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</si>
  <si>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</si>
  <si>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</si>
  <si>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</si>
  <si>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СН1</t>
  </si>
  <si>
    <t>2.2</t>
  </si>
  <si>
    <t>в том числе трансформаторная мощность подстанций на  уровне напряжения СН2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</si>
  <si>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</si>
  <si>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</si>
  <si>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</si>
  <si>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</si>
  <si>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СН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</si>
  <si>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</si>
  <si>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</si>
  <si>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</si>
  <si>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</si>
  <si>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</si>
  <si>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 уровне напряжения СН1</t>
  </si>
  <si>
    <t>4.2</t>
  </si>
  <si>
    <t>в том числе количество условных единиц по подстанциям на  уровне напряжения СН2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</si>
  <si>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</si>
  <si>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</si>
  <si>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</si>
  <si>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</si>
  <si>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 уровне напряжения СН</t>
  </si>
  <si>
    <t>5.2</t>
  </si>
  <si>
    <t>в том числе длина линий электропередач на 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</si>
  <si>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</si>
  <si>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</si>
  <si>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</si>
  <si>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</si>
  <si>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</si>
  <si>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</si>
  <si>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</si>
  <si>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</si>
  <si>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</si>
  <si>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</si>
  <si>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</si>
  <si>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</si>
  <si>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</si>
  <si>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</si>
  <si>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</si>
  <si>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в том числе трансформаторная мощность подстанций на уровне напряжения ВН</t>
  </si>
  <si>
    <t>2.3</t>
  </si>
  <si>
    <t>в том числе количество условных единиц по линиям электропередач на уровне напряжения ВН</t>
  </si>
  <si>
    <t>3.3</t>
  </si>
  <si>
    <t>в том числе количество условных единиц по подстанциям на  уровне напряжения ВН</t>
  </si>
  <si>
    <t>4.3</t>
  </si>
  <si>
    <t>в том числе длина линий электропередач на  уровне напряжения ВН</t>
  </si>
  <si>
    <t>5.3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</si>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</sst>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164" fontId="5" fillId="0" borderId="0" xfId="0" applyNumberFormat="1" applyFont="1"/>
    <xf numFmtId="0" fontId="5" fillId="3" borderId="6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justify" wrapText="1"/>
    </xf>
    <xf numFmtId="0" fontId="1" fillId="2" borderId="0" xfId="0" applyFont="1" applyFill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96"/>
  <sheetViews>
    <sheetView tabSelected="1" view="pageBreakPreview" zoomScaleNormal="100" zoomScaleSheetLayoutView="100" workbookViewId="0">
      <selection activeCell="DP5" sqref="DP5"/>
    </sheetView>
  </sheetViews>
  <sheetFormatPr defaultColWidth="0.81640625" defaultRowHeight="14" x14ac:dyDescent="0.3"/>
  <cols>
    <col min="1" max="8" width="0.81640625" style="83"/>
    <col min="9" max="9" width="2.08984375" style="83" customWidth="1"/>
    <col min="10" max="80" width="0.81640625" style="83"/>
    <col min="81" max="81" width="3.81640625" style="83" customWidth="1"/>
    <col min="82" max="88" width="0.81640625" style="83"/>
    <col min="89" max="89" width="3.81640625" style="83" customWidth="1"/>
    <col min="90" max="90" width="0.81640625" style="83"/>
    <col min="91" max="91" width="2.453125" style="83" customWidth="1"/>
    <col min="92" max="247" width="0.81640625" style="83"/>
    <col min="248" max="248" width="2.08984375" style="83" customWidth="1"/>
    <col min="249" max="319" width="0.81640625" style="83"/>
    <col min="320" max="320" width="3.81640625" style="83" customWidth="1"/>
    <col min="321" max="329" width="0.81640625" style="83"/>
    <col min="330" max="330" width="4.90625" style="83" customWidth="1"/>
    <col min="331" max="347" width="0.81640625" style="83"/>
    <col min="348" max="348" width="9.54296875" style="83" customWidth="1"/>
    <col min="349" max="366" width="0.81640625" style="83"/>
    <col min="367" max="367" width="1.1796875" style="83" customWidth="1"/>
    <col min="368" max="503" width="0.81640625" style="83"/>
    <col min="504" max="504" width="2.08984375" style="83" customWidth="1"/>
    <col min="505" max="575" width="0.81640625" style="83"/>
    <col min="576" max="576" width="3.81640625" style="83" customWidth="1"/>
    <col min="577" max="585" width="0.81640625" style="83"/>
    <col min="586" max="586" width="4.90625" style="83" customWidth="1"/>
    <col min="587" max="603" width="0.81640625" style="83"/>
    <col min="604" max="604" width="9.54296875" style="83" customWidth="1"/>
    <col min="605" max="622" width="0.81640625" style="83"/>
    <col min="623" max="623" width="1.1796875" style="83" customWidth="1"/>
    <col min="624" max="759" width="0.81640625" style="83"/>
    <col min="760" max="760" width="2.08984375" style="83" customWidth="1"/>
    <col min="761" max="831" width="0.81640625" style="83"/>
    <col min="832" max="832" width="3.81640625" style="83" customWidth="1"/>
    <col min="833" max="841" width="0.81640625" style="83"/>
    <col min="842" max="842" width="4.90625" style="83" customWidth="1"/>
    <col min="843" max="859" width="0.81640625" style="83"/>
    <col min="860" max="860" width="9.54296875" style="83" customWidth="1"/>
    <col min="861" max="878" width="0.81640625" style="83"/>
    <col min="879" max="879" width="1.1796875" style="83" customWidth="1"/>
    <col min="880" max="1015" width="0.81640625" style="83"/>
    <col min="1016" max="1016" width="2.08984375" style="83" customWidth="1"/>
    <col min="1017" max="1087" width="0.81640625" style="83"/>
    <col min="1088" max="1088" width="3.81640625" style="83" customWidth="1"/>
    <col min="1089" max="1097" width="0.81640625" style="83"/>
    <col min="1098" max="1098" width="4.90625" style="83" customWidth="1"/>
    <col min="1099" max="1115" width="0.81640625" style="83"/>
    <col min="1116" max="1116" width="9.54296875" style="83" customWidth="1"/>
    <col min="1117" max="1134" width="0.81640625" style="83"/>
    <col min="1135" max="1135" width="1.1796875" style="83" customWidth="1"/>
    <col min="1136" max="1271" width="0.81640625" style="83"/>
    <col min="1272" max="1272" width="2.08984375" style="83" customWidth="1"/>
    <col min="1273" max="1343" width="0.81640625" style="83"/>
    <col min="1344" max="1344" width="3.81640625" style="83" customWidth="1"/>
    <col min="1345" max="1353" width="0.81640625" style="83"/>
    <col min="1354" max="1354" width="4.90625" style="83" customWidth="1"/>
    <col min="1355" max="1371" width="0.81640625" style="83"/>
    <col min="1372" max="1372" width="9.54296875" style="83" customWidth="1"/>
    <col min="1373" max="1390" width="0.81640625" style="83"/>
    <col min="1391" max="1391" width="1.1796875" style="83" customWidth="1"/>
    <col min="1392" max="1527" width="0.81640625" style="83"/>
    <col min="1528" max="1528" width="2.08984375" style="83" customWidth="1"/>
    <col min="1529" max="1599" width="0.81640625" style="83"/>
    <col min="1600" max="1600" width="3.81640625" style="83" customWidth="1"/>
    <col min="1601" max="1609" width="0.81640625" style="83"/>
    <col min="1610" max="1610" width="4.90625" style="83" customWidth="1"/>
    <col min="1611" max="1627" width="0.81640625" style="83"/>
    <col min="1628" max="1628" width="9.54296875" style="83" customWidth="1"/>
    <col min="1629" max="1646" width="0.81640625" style="83"/>
    <col min="1647" max="1647" width="1.1796875" style="83" customWidth="1"/>
    <col min="1648" max="1783" width="0.81640625" style="83"/>
    <col min="1784" max="1784" width="2.08984375" style="83" customWidth="1"/>
    <col min="1785" max="1855" width="0.81640625" style="83"/>
    <col min="1856" max="1856" width="3.81640625" style="83" customWidth="1"/>
    <col min="1857" max="1865" width="0.81640625" style="83"/>
    <col min="1866" max="1866" width="4.90625" style="83" customWidth="1"/>
    <col min="1867" max="1883" width="0.81640625" style="83"/>
    <col min="1884" max="1884" width="9.54296875" style="83" customWidth="1"/>
    <col min="1885" max="1902" width="0.81640625" style="83"/>
    <col min="1903" max="1903" width="1.1796875" style="83" customWidth="1"/>
    <col min="1904" max="2039" width="0.81640625" style="83"/>
    <col min="2040" max="2040" width="2.08984375" style="83" customWidth="1"/>
    <col min="2041" max="2111" width="0.81640625" style="83"/>
    <col min="2112" max="2112" width="3.81640625" style="83" customWidth="1"/>
    <col min="2113" max="2121" width="0.81640625" style="83"/>
    <col min="2122" max="2122" width="4.90625" style="83" customWidth="1"/>
    <col min="2123" max="2139" width="0.81640625" style="83"/>
    <col min="2140" max="2140" width="9.54296875" style="83" customWidth="1"/>
    <col min="2141" max="2158" width="0.81640625" style="83"/>
    <col min="2159" max="2159" width="1.1796875" style="83" customWidth="1"/>
    <col min="2160" max="2295" width="0.81640625" style="83"/>
    <col min="2296" max="2296" width="2.08984375" style="83" customWidth="1"/>
    <col min="2297" max="2367" width="0.81640625" style="83"/>
    <col min="2368" max="2368" width="3.81640625" style="83" customWidth="1"/>
    <col min="2369" max="2377" width="0.81640625" style="83"/>
    <col min="2378" max="2378" width="4.90625" style="83" customWidth="1"/>
    <col min="2379" max="2395" width="0.81640625" style="83"/>
    <col min="2396" max="2396" width="9.54296875" style="83" customWidth="1"/>
    <col min="2397" max="2414" width="0.81640625" style="83"/>
    <col min="2415" max="2415" width="1.1796875" style="83" customWidth="1"/>
    <col min="2416" max="2551" width="0.81640625" style="83"/>
    <col min="2552" max="2552" width="2.08984375" style="83" customWidth="1"/>
    <col min="2553" max="2623" width="0.81640625" style="83"/>
    <col min="2624" max="2624" width="3.81640625" style="83" customWidth="1"/>
    <col min="2625" max="2633" width="0.81640625" style="83"/>
    <col min="2634" max="2634" width="4.90625" style="83" customWidth="1"/>
    <col min="2635" max="2651" width="0.81640625" style="83"/>
    <col min="2652" max="2652" width="9.54296875" style="83" customWidth="1"/>
    <col min="2653" max="2670" width="0.81640625" style="83"/>
    <col min="2671" max="2671" width="1.1796875" style="83" customWidth="1"/>
    <col min="2672" max="2807" width="0.81640625" style="83"/>
    <col min="2808" max="2808" width="2.08984375" style="83" customWidth="1"/>
    <col min="2809" max="2879" width="0.81640625" style="83"/>
    <col min="2880" max="2880" width="3.81640625" style="83" customWidth="1"/>
    <col min="2881" max="2889" width="0.81640625" style="83"/>
    <col min="2890" max="2890" width="4.90625" style="83" customWidth="1"/>
    <col min="2891" max="2907" width="0.81640625" style="83"/>
    <col min="2908" max="2908" width="9.54296875" style="83" customWidth="1"/>
    <col min="2909" max="2926" width="0.81640625" style="83"/>
    <col min="2927" max="2927" width="1.1796875" style="83" customWidth="1"/>
    <col min="2928" max="3063" width="0.81640625" style="83"/>
    <col min="3064" max="3064" width="2.08984375" style="83" customWidth="1"/>
    <col min="3065" max="3135" width="0.81640625" style="83"/>
    <col min="3136" max="3136" width="3.81640625" style="83" customWidth="1"/>
    <col min="3137" max="3145" width="0.81640625" style="83"/>
    <col min="3146" max="3146" width="4.90625" style="83" customWidth="1"/>
    <col min="3147" max="3163" width="0.81640625" style="83"/>
    <col min="3164" max="3164" width="9.54296875" style="83" customWidth="1"/>
    <col min="3165" max="3182" width="0.81640625" style="83"/>
    <col min="3183" max="3183" width="1.1796875" style="83" customWidth="1"/>
    <col min="3184" max="3319" width="0.81640625" style="83"/>
    <col min="3320" max="3320" width="2.08984375" style="83" customWidth="1"/>
    <col min="3321" max="3391" width="0.81640625" style="83"/>
    <col min="3392" max="3392" width="3.81640625" style="83" customWidth="1"/>
    <col min="3393" max="3401" width="0.81640625" style="83"/>
    <col min="3402" max="3402" width="4.90625" style="83" customWidth="1"/>
    <col min="3403" max="3419" width="0.81640625" style="83"/>
    <col min="3420" max="3420" width="9.54296875" style="83" customWidth="1"/>
    <col min="3421" max="3438" width="0.81640625" style="83"/>
    <col min="3439" max="3439" width="1.1796875" style="83" customWidth="1"/>
    <col min="3440" max="3575" width="0.81640625" style="83"/>
    <col min="3576" max="3576" width="2.08984375" style="83" customWidth="1"/>
    <col min="3577" max="3647" width="0.81640625" style="83"/>
    <col min="3648" max="3648" width="3.81640625" style="83" customWidth="1"/>
    <col min="3649" max="3657" width="0.81640625" style="83"/>
    <col min="3658" max="3658" width="4.90625" style="83" customWidth="1"/>
    <col min="3659" max="3675" width="0.81640625" style="83"/>
    <col min="3676" max="3676" width="9.54296875" style="83" customWidth="1"/>
    <col min="3677" max="3694" width="0.81640625" style="83"/>
    <col min="3695" max="3695" width="1.1796875" style="83" customWidth="1"/>
    <col min="3696" max="3831" width="0.81640625" style="83"/>
    <col min="3832" max="3832" width="2.08984375" style="83" customWidth="1"/>
    <col min="3833" max="3903" width="0.81640625" style="83"/>
    <col min="3904" max="3904" width="3.81640625" style="83" customWidth="1"/>
    <col min="3905" max="3913" width="0.81640625" style="83"/>
    <col min="3914" max="3914" width="4.90625" style="83" customWidth="1"/>
    <col min="3915" max="3931" width="0.81640625" style="83"/>
    <col min="3932" max="3932" width="9.54296875" style="83" customWidth="1"/>
    <col min="3933" max="3950" width="0.81640625" style="83"/>
    <col min="3951" max="3951" width="1.1796875" style="83" customWidth="1"/>
    <col min="3952" max="4087" width="0.81640625" style="83"/>
    <col min="4088" max="4088" width="2.08984375" style="83" customWidth="1"/>
    <col min="4089" max="4159" width="0.81640625" style="83"/>
    <col min="4160" max="4160" width="3.81640625" style="83" customWidth="1"/>
    <col min="4161" max="4169" width="0.81640625" style="83"/>
    <col min="4170" max="4170" width="4.90625" style="83" customWidth="1"/>
    <col min="4171" max="4187" width="0.81640625" style="83"/>
    <col min="4188" max="4188" width="9.54296875" style="83" customWidth="1"/>
    <col min="4189" max="4206" width="0.81640625" style="83"/>
    <col min="4207" max="4207" width="1.1796875" style="83" customWidth="1"/>
    <col min="4208" max="4343" width="0.81640625" style="83"/>
    <col min="4344" max="4344" width="2.08984375" style="83" customWidth="1"/>
    <col min="4345" max="4415" width="0.81640625" style="83"/>
    <col min="4416" max="4416" width="3.81640625" style="83" customWidth="1"/>
    <col min="4417" max="4425" width="0.81640625" style="83"/>
    <col min="4426" max="4426" width="4.90625" style="83" customWidth="1"/>
    <col min="4427" max="4443" width="0.81640625" style="83"/>
    <col min="4444" max="4444" width="9.54296875" style="83" customWidth="1"/>
    <col min="4445" max="4462" width="0.81640625" style="83"/>
    <col min="4463" max="4463" width="1.1796875" style="83" customWidth="1"/>
    <col min="4464" max="4599" width="0.81640625" style="83"/>
    <col min="4600" max="4600" width="2.08984375" style="83" customWidth="1"/>
    <col min="4601" max="4671" width="0.81640625" style="83"/>
    <col min="4672" max="4672" width="3.81640625" style="83" customWidth="1"/>
    <col min="4673" max="4681" width="0.81640625" style="83"/>
    <col min="4682" max="4682" width="4.90625" style="83" customWidth="1"/>
    <col min="4683" max="4699" width="0.81640625" style="83"/>
    <col min="4700" max="4700" width="9.54296875" style="83" customWidth="1"/>
    <col min="4701" max="4718" width="0.81640625" style="83"/>
    <col min="4719" max="4719" width="1.1796875" style="83" customWidth="1"/>
    <col min="4720" max="4855" width="0.81640625" style="83"/>
    <col min="4856" max="4856" width="2.08984375" style="83" customWidth="1"/>
    <col min="4857" max="4927" width="0.81640625" style="83"/>
    <col min="4928" max="4928" width="3.81640625" style="83" customWidth="1"/>
    <col min="4929" max="4937" width="0.81640625" style="83"/>
    <col min="4938" max="4938" width="4.90625" style="83" customWidth="1"/>
    <col min="4939" max="4955" width="0.81640625" style="83"/>
    <col min="4956" max="4956" width="9.54296875" style="83" customWidth="1"/>
    <col min="4957" max="4974" width="0.81640625" style="83"/>
    <col min="4975" max="4975" width="1.1796875" style="83" customWidth="1"/>
    <col min="4976" max="5111" width="0.81640625" style="83"/>
    <col min="5112" max="5112" width="2.08984375" style="83" customWidth="1"/>
    <col min="5113" max="5183" width="0.81640625" style="83"/>
    <col min="5184" max="5184" width="3.81640625" style="83" customWidth="1"/>
    <col min="5185" max="5193" width="0.81640625" style="83"/>
    <col min="5194" max="5194" width="4.90625" style="83" customWidth="1"/>
    <col min="5195" max="5211" width="0.81640625" style="83"/>
    <col min="5212" max="5212" width="9.54296875" style="83" customWidth="1"/>
    <col min="5213" max="5230" width="0.81640625" style="83"/>
    <col min="5231" max="5231" width="1.1796875" style="83" customWidth="1"/>
    <col min="5232" max="5367" width="0.81640625" style="83"/>
    <col min="5368" max="5368" width="2.08984375" style="83" customWidth="1"/>
    <col min="5369" max="5439" width="0.81640625" style="83"/>
    <col min="5440" max="5440" width="3.81640625" style="83" customWidth="1"/>
    <col min="5441" max="5449" width="0.81640625" style="83"/>
    <col min="5450" max="5450" width="4.90625" style="83" customWidth="1"/>
    <col min="5451" max="5467" width="0.81640625" style="83"/>
    <col min="5468" max="5468" width="9.54296875" style="83" customWidth="1"/>
    <col min="5469" max="5486" width="0.81640625" style="83"/>
    <col min="5487" max="5487" width="1.1796875" style="83" customWidth="1"/>
    <col min="5488" max="5623" width="0.81640625" style="83"/>
    <col min="5624" max="5624" width="2.08984375" style="83" customWidth="1"/>
    <col min="5625" max="5695" width="0.81640625" style="83"/>
    <col min="5696" max="5696" width="3.81640625" style="83" customWidth="1"/>
    <col min="5697" max="5705" width="0.81640625" style="83"/>
    <col min="5706" max="5706" width="4.90625" style="83" customWidth="1"/>
    <col min="5707" max="5723" width="0.81640625" style="83"/>
    <col min="5724" max="5724" width="9.54296875" style="83" customWidth="1"/>
    <col min="5725" max="5742" width="0.81640625" style="83"/>
    <col min="5743" max="5743" width="1.1796875" style="83" customWidth="1"/>
    <col min="5744" max="5879" width="0.81640625" style="83"/>
    <col min="5880" max="5880" width="2.08984375" style="83" customWidth="1"/>
    <col min="5881" max="5951" width="0.81640625" style="83"/>
    <col min="5952" max="5952" width="3.81640625" style="83" customWidth="1"/>
    <col min="5953" max="5961" width="0.81640625" style="83"/>
    <col min="5962" max="5962" width="4.90625" style="83" customWidth="1"/>
    <col min="5963" max="5979" width="0.81640625" style="83"/>
    <col min="5980" max="5980" width="9.54296875" style="83" customWidth="1"/>
    <col min="5981" max="5998" width="0.81640625" style="83"/>
    <col min="5999" max="5999" width="1.1796875" style="83" customWidth="1"/>
    <col min="6000" max="6135" width="0.81640625" style="83"/>
    <col min="6136" max="6136" width="2.08984375" style="83" customWidth="1"/>
    <col min="6137" max="6207" width="0.81640625" style="83"/>
    <col min="6208" max="6208" width="3.81640625" style="83" customWidth="1"/>
    <col min="6209" max="6217" width="0.81640625" style="83"/>
    <col min="6218" max="6218" width="4.90625" style="83" customWidth="1"/>
    <col min="6219" max="6235" width="0.81640625" style="83"/>
    <col min="6236" max="6236" width="9.54296875" style="83" customWidth="1"/>
    <col min="6237" max="6254" width="0.81640625" style="83"/>
    <col min="6255" max="6255" width="1.1796875" style="83" customWidth="1"/>
    <col min="6256" max="6391" width="0.81640625" style="83"/>
    <col min="6392" max="6392" width="2.08984375" style="83" customWidth="1"/>
    <col min="6393" max="6463" width="0.81640625" style="83"/>
    <col min="6464" max="6464" width="3.81640625" style="83" customWidth="1"/>
    <col min="6465" max="6473" width="0.81640625" style="83"/>
    <col min="6474" max="6474" width="4.90625" style="83" customWidth="1"/>
    <col min="6475" max="6491" width="0.81640625" style="83"/>
    <col min="6492" max="6492" width="9.54296875" style="83" customWidth="1"/>
    <col min="6493" max="6510" width="0.81640625" style="83"/>
    <col min="6511" max="6511" width="1.1796875" style="83" customWidth="1"/>
    <col min="6512" max="6647" width="0.81640625" style="83"/>
    <col min="6648" max="6648" width="2.08984375" style="83" customWidth="1"/>
    <col min="6649" max="6719" width="0.81640625" style="83"/>
    <col min="6720" max="6720" width="3.81640625" style="83" customWidth="1"/>
    <col min="6721" max="6729" width="0.81640625" style="83"/>
    <col min="6730" max="6730" width="4.90625" style="83" customWidth="1"/>
    <col min="6731" max="6747" width="0.81640625" style="83"/>
    <col min="6748" max="6748" width="9.54296875" style="83" customWidth="1"/>
    <col min="6749" max="6766" width="0.81640625" style="83"/>
    <col min="6767" max="6767" width="1.1796875" style="83" customWidth="1"/>
    <col min="6768" max="6903" width="0.81640625" style="83"/>
    <col min="6904" max="6904" width="2.08984375" style="83" customWidth="1"/>
    <col min="6905" max="6975" width="0.81640625" style="83"/>
    <col min="6976" max="6976" width="3.81640625" style="83" customWidth="1"/>
    <col min="6977" max="6985" width="0.81640625" style="83"/>
    <col min="6986" max="6986" width="4.90625" style="83" customWidth="1"/>
    <col min="6987" max="7003" width="0.81640625" style="83"/>
    <col min="7004" max="7004" width="9.54296875" style="83" customWidth="1"/>
    <col min="7005" max="7022" width="0.81640625" style="83"/>
    <col min="7023" max="7023" width="1.1796875" style="83" customWidth="1"/>
    <col min="7024" max="7159" width="0.81640625" style="83"/>
    <col min="7160" max="7160" width="2.08984375" style="83" customWidth="1"/>
    <col min="7161" max="7231" width="0.81640625" style="83"/>
    <col min="7232" max="7232" width="3.81640625" style="83" customWidth="1"/>
    <col min="7233" max="7241" width="0.81640625" style="83"/>
    <col min="7242" max="7242" width="4.90625" style="83" customWidth="1"/>
    <col min="7243" max="7259" width="0.81640625" style="83"/>
    <col min="7260" max="7260" width="9.54296875" style="83" customWidth="1"/>
    <col min="7261" max="7278" width="0.81640625" style="83"/>
    <col min="7279" max="7279" width="1.1796875" style="83" customWidth="1"/>
    <col min="7280" max="7415" width="0.81640625" style="83"/>
    <col min="7416" max="7416" width="2.08984375" style="83" customWidth="1"/>
    <col min="7417" max="7487" width="0.81640625" style="83"/>
    <col min="7488" max="7488" width="3.81640625" style="83" customWidth="1"/>
    <col min="7489" max="7497" width="0.81640625" style="83"/>
    <col min="7498" max="7498" width="4.90625" style="83" customWidth="1"/>
    <col min="7499" max="7515" width="0.81640625" style="83"/>
    <col min="7516" max="7516" width="9.54296875" style="83" customWidth="1"/>
    <col min="7517" max="7534" width="0.81640625" style="83"/>
    <col min="7535" max="7535" width="1.1796875" style="83" customWidth="1"/>
    <col min="7536" max="7671" width="0.81640625" style="83"/>
    <col min="7672" max="7672" width="2.08984375" style="83" customWidth="1"/>
    <col min="7673" max="7743" width="0.81640625" style="83"/>
    <col min="7744" max="7744" width="3.81640625" style="83" customWidth="1"/>
    <col min="7745" max="7753" width="0.81640625" style="83"/>
    <col min="7754" max="7754" width="4.90625" style="83" customWidth="1"/>
    <col min="7755" max="7771" width="0.81640625" style="83"/>
    <col min="7772" max="7772" width="9.54296875" style="83" customWidth="1"/>
    <col min="7773" max="7790" width="0.81640625" style="83"/>
    <col min="7791" max="7791" width="1.1796875" style="83" customWidth="1"/>
    <col min="7792" max="7927" width="0.81640625" style="83"/>
    <col min="7928" max="7928" width="2.08984375" style="83" customWidth="1"/>
    <col min="7929" max="7999" width="0.81640625" style="83"/>
    <col min="8000" max="8000" width="3.81640625" style="83" customWidth="1"/>
    <col min="8001" max="8009" width="0.81640625" style="83"/>
    <col min="8010" max="8010" width="4.90625" style="83" customWidth="1"/>
    <col min="8011" max="8027" width="0.81640625" style="83"/>
    <col min="8028" max="8028" width="9.54296875" style="83" customWidth="1"/>
    <col min="8029" max="8046" width="0.81640625" style="83"/>
    <col min="8047" max="8047" width="1.1796875" style="83" customWidth="1"/>
    <col min="8048" max="8183" width="0.81640625" style="83"/>
    <col min="8184" max="8184" width="2.08984375" style="83" customWidth="1"/>
    <col min="8185" max="8255" width="0.81640625" style="83"/>
    <col min="8256" max="8256" width="3.81640625" style="83" customWidth="1"/>
    <col min="8257" max="8265" width="0.81640625" style="83"/>
    <col min="8266" max="8266" width="4.90625" style="83" customWidth="1"/>
    <col min="8267" max="8283" width="0.81640625" style="83"/>
    <col min="8284" max="8284" width="9.54296875" style="83" customWidth="1"/>
    <col min="8285" max="8302" width="0.81640625" style="83"/>
    <col min="8303" max="8303" width="1.1796875" style="83" customWidth="1"/>
    <col min="8304" max="8439" width="0.81640625" style="83"/>
    <col min="8440" max="8440" width="2.08984375" style="83" customWidth="1"/>
    <col min="8441" max="8511" width="0.81640625" style="83"/>
    <col min="8512" max="8512" width="3.81640625" style="83" customWidth="1"/>
    <col min="8513" max="8521" width="0.81640625" style="83"/>
    <col min="8522" max="8522" width="4.90625" style="83" customWidth="1"/>
    <col min="8523" max="8539" width="0.81640625" style="83"/>
    <col min="8540" max="8540" width="9.54296875" style="83" customWidth="1"/>
    <col min="8541" max="8558" width="0.81640625" style="83"/>
    <col min="8559" max="8559" width="1.1796875" style="83" customWidth="1"/>
    <col min="8560" max="8695" width="0.81640625" style="83"/>
    <col min="8696" max="8696" width="2.08984375" style="83" customWidth="1"/>
    <col min="8697" max="8767" width="0.81640625" style="83"/>
    <col min="8768" max="8768" width="3.81640625" style="83" customWidth="1"/>
    <col min="8769" max="8777" width="0.81640625" style="83"/>
    <col min="8778" max="8778" width="4.90625" style="83" customWidth="1"/>
    <col min="8779" max="8795" width="0.81640625" style="83"/>
    <col min="8796" max="8796" width="9.54296875" style="83" customWidth="1"/>
    <col min="8797" max="8814" width="0.81640625" style="83"/>
    <col min="8815" max="8815" width="1.1796875" style="83" customWidth="1"/>
    <col min="8816" max="8951" width="0.81640625" style="83"/>
    <col min="8952" max="8952" width="2.08984375" style="83" customWidth="1"/>
    <col min="8953" max="9023" width="0.81640625" style="83"/>
    <col min="9024" max="9024" width="3.81640625" style="83" customWidth="1"/>
    <col min="9025" max="9033" width="0.81640625" style="83"/>
    <col min="9034" max="9034" width="4.90625" style="83" customWidth="1"/>
    <col min="9035" max="9051" width="0.81640625" style="83"/>
    <col min="9052" max="9052" width="9.54296875" style="83" customWidth="1"/>
    <col min="9053" max="9070" width="0.81640625" style="83"/>
    <col min="9071" max="9071" width="1.1796875" style="83" customWidth="1"/>
    <col min="9072" max="9207" width="0.81640625" style="83"/>
    <col min="9208" max="9208" width="2.08984375" style="83" customWidth="1"/>
    <col min="9209" max="9279" width="0.81640625" style="83"/>
    <col min="9280" max="9280" width="3.81640625" style="83" customWidth="1"/>
    <col min="9281" max="9289" width="0.81640625" style="83"/>
    <col min="9290" max="9290" width="4.90625" style="83" customWidth="1"/>
    <col min="9291" max="9307" width="0.81640625" style="83"/>
    <col min="9308" max="9308" width="9.54296875" style="83" customWidth="1"/>
    <col min="9309" max="9326" width="0.81640625" style="83"/>
    <col min="9327" max="9327" width="1.1796875" style="83" customWidth="1"/>
    <col min="9328" max="9463" width="0.81640625" style="83"/>
    <col min="9464" max="9464" width="2.08984375" style="83" customWidth="1"/>
    <col min="9465" max="9535" width="0.81640625" style="83"/>
    <col min="9536" max="9536" width="3.81640625" style="83" customWidth="1"/>
    <col min="9537" max="9545" width="0.81640625" style="83"/>
    <col min="9546" max="9546" width="4.90625" style="83" customWidth="1"/>
    <col min="9547" max="9563" width="0.81640625" style="83"/>
    <col min="9564" max="9564" width="9.54296875" style="83" customWidth="1"/>
    <col min="9565" max="9582" width="0.81640625" style="83"/>
    <col min="9583" max="9583" width="1.1796875" style="83" customWidth="1"/>
    <col min="9584" max="9719" width="0.81640625" style="83"/>
    <col min="9720" max="9720" width="2.08984375" style="83" customWidth="1"/>
    <col min="9721" max="9791" width="0.81640625" style="83"/>
    <col min="9792" max="9792" width="3.81640625" style="83" customWidth="1"/>
    <col min="9793" max="9801" width="0.81640625" style="83"/>
    <col min="9802" max="9802" width="4.90625" style="83" customWidth="1"/>
    <col min="9803" max="9819" width="0.81640625" style="83"/>
    <col min="9820" max="9820" width="9.54296875" style="83" customWidth="1"/>
    <col min="9821" max="9838" width="0.81640625" style="83"/>
    <col min="9839" max="9839" width="1.1796875" style="83" customWidth="1"/>
    <col min="9840" max="9975" width="0.81640625" style="83"/>
    <col min="9976" max="9976" width="2.08984375" style="83" customWidth="1"/>
    <col min="9977" max="10047" width="0.81640625" style="83"/>
    <col min="10048" max="10048" width="3.81640625" style="83" customWidth="1"/>
    <col min="10049" max="10057" width="0.81640625" style="83"/>
    <col min="10058" max="10058" width="4.90625" style="83" customWidth="1"/>
    <col min="10059" max="10075" width="0.81640625" style="83"/>
    <col min="10076" max="10076" width="9.54296875" style="83" customWidth="1"/>
    <col min="10077" max="10094" width="0.81640625" style="83"/>
    <col min="10095" max="10095" width="1.1796875" style="83" customWidth="1"/>
    <col min="10096" max="10231" width="0.81640625" style="83"/>
    <col min="10232" max="10232" width="2.08984375" style="83" customWidth="1"/>
    <col min="10233" max="10303" width="0.81640625" style="83"/>
    <col min="10304" max="10304" width="3.81640625" style="83" customWidth="1"/>
    <col min="10305" max="10313" width="0.81640625" style="83"/>
    <col min="10314" max="10314" width="4.90625" style="83" customWidth="1"/>
    <col min="10315" max="10331" width="0.81640625" style="83"/>
    <col min="10332" max="10332" width="9.54296875" style="83" customWidth="1"/>
    <col min="10333" max="10350" width="0.81640625" style="83"/>
    <col min="10351" max="10351" width="1.1796875" style="83" customWidth="1"/>
    <col min="10352" max="10487" width="0.81640625" style="83"/>
    <col min="10488" max="10488" width="2.08984375" style="83" customWidth="1"/>
    <col min="10489" max="10559" width="0.81640625" style="83"/>
    <col min="10560" max="10560" width="3.81640625" style="83" customWidth="1"/>
    <col min="10561" max="10569" width="0.81640625" style="83"/>
    <col min="10570" max="10570" width="4.90625" style="83" customWidth="1"/>
    <col min="10571" max="10587" width="0.81640625" style="83"/>
    <col min="10588" max="10588" width="9.54296875" style="83" customWidth="1"/>
    <col min="10589" max="10606" width="0.81640625" style="83"/>
    <col min="10607" max="10607" width="1.1796875" style="83" customWidth="1"/>
    <col min="10608" max="10743" width="0.81640625" style="83"/>
    <col min="10744" max="10744" width="2.08984375" style="83" customWidth="1"/>
    <col min="10745" max="10815" width="0.81640625" style="83"/>
    <col min="10816" max="10816" width="3.81640625" style="83" customWidth="1"/>
    <col min="10817" max="10825" width="0.81640625" style="83"/>
    <col min="10826" max="10826" width="4.90625" style="83" customWidth="1"/>
    <col min="10827" max="10843" width="0.81640625" style="83"/>
    <col min="10844" max="10844" width="9.54296875" style="83" customWidth="1"/>
    <col min="10845" max="10862" width="0.81640625" style="83"/>
    <col min="10863" max="10863" width="1.1796875" style="83" customWidth="1"/>
    <col min="10864" max="10999" width="0.81640625" style="83"/>
    <col min="11000" max="11000" width="2.08984375" style="83" customWidth="1"/>
    <col min="11001" max="11071" width="0.81640625" style="83"/>
    <col min="11072" max="11072" width="3.81640625" style="83" customWidth="1"/>
    <col min="11073" max="11081" width="0.81640625" style="83"/>
    <col min="11082" max="11082" width="4.90625" style="83" customWidth="1"/>
    <col min="11083" max="11099" width="0.81640625" style="83"/>
    <col min="11100" max="11100" width="9.54296875" style="83" customWidth="1"/>
    <col min="11101" max="11118" width="0.81640625" style="83"/>
    <col min="11119" max="11119" width="1.1796875" style="83" customWidth="1"/>
    <col min="11120" max="11255" width="0.81640625" style="83"/>
    <col min="11256" max="11256" width="2.08984375" style="83" customWidth="1"/>
    <col min="11257" max="11327" width="0.81640625" style="83"/>
    <col min="11328" max="11328" width="3.81640625" style="83" customWidth="1"/>
    <col min="11329" max="11337" width="0.81640625" style="83"/>
    <col min="11338" max="11338" width="4.90625" style="83" customWidth="1"/>
    <col min="11339" max="11355" width="0.81640625" style="83"/>
    <col min="11356" max="11356" width="9.54296875" style="83" customWidth="1"/>
    <col min="11357" max="11374" width="0.81640625" style="83"/>
    <col min="11375" max="11375" width="1.1796875" style="83" customWidth="1"/>
    <col min="11376" max="11511" width="0.81640625" style="83"/>
    <col min="11512" max="11512" width="2.08984375" style="83" customWidth="1"/>
    <col min="11513" max="11583" width="0.81640625" style="83"/>
    <col min="11584" max="11584" width="3.81640625" style="83" customWidth="1"/>
    <col min="11585" max="11593" width="0.81640625" style="83"/>
    <col min="11594" max="11594" width="4.90625" style="83" customWidth="1"/>
    <col min="11595" max="11611" width="0.81640625" style="83"/>
    <col min="11612" max="11612" width="9.54296875" style="83" customWidth="1"/>
    <col min="11613" max="11630" width="0.81640625" style="83"/>
    <col min="11631" max="11631" width="1.1796875" style="83" customWidth="1"/>
    <col min="11632" max="11767" width="0.81640625" style="83"/>
    <col min="11768" max="11768" width="2.08984375" style="83" customWidth="1"/>
    <col min="11769" max="11839" width="0.81640625" style="83"/>
    <col min="11840" max="11840" width="3.81640625" style="83" customWidth="1"/>
    <col min="11841" max="11849" width="0.81640625" style="83"/>
    <col min="11850" max="11850" width="4.90625" style="83" customWidth="1"/>
    <col min="11851" max="11867" width="0.81640625" style="83"/>
    <col min="11868" max="11868" width="9.54296875" style="83" customWidth="1"/>
    <col min="11869" max="11886" width="0.81640625" style="83"/>
    <col min="11887" max="11887" width="1.1796875" style="83" customWidth="1"/>
    <col min="11888" max="12023" width="0.81640625" style="83"/>
    <col min="12024" max="12024" width="2.08984375" style="83" customWidth="1"/>
    <col min="12025" max="12095" width="0.81640625" style="83"/>
    <col min="12096" max="12096" width="3.81640625" style="83" customWidth="1"/>
    <col min="12097" max="12105" width="0.81640625" style="83"/>
    <col min="12106" max="12106" width="4.90625" style="83" customWidth="1"/>
    <col min="12107" max="12123" width="0.81640625" style="83"/>
    <col min="12124" max="12124" width="9.54296875" style="83" customWidth="1"/>
    <col min="12125" max="12142" width="0.81640625" style="83"/>
    <col min="12143" max="12143" width="1.1796875" style="83" customWidth="1"/>
    <col min="12144" max="12279" width="0.81640625" style="83"/>
    <col min="12280" max="12280" width="2.08984375" style="83" customWidth="1"/>
    <col min="12281" max="12351" width="0.81640625" style="83"/>
    <col min="12352" max="12352" width="3.81640625" style="83" customWidth="1"/>
    <col min="12353" max="12361" width="0.81640625" style="83"/>
    <col min="12362" max="12362" width="4.90625" style="83" customWidth="1"/>
    <col min="12363" max="12379" width="0.81640625" style="83"/>
    <col min="12380" max="12380" width="9.54296875" style="83" customWidth="1"/>
    <col min="12381" max="12398" width="0.81640625" style="83"/>
    <col min="12399" max="12399" width="1.1796875" style="83" customWidth="1"/>
    <col min="12400" max="12535" width="0.81640625" style="83"/>
    <col min="12536" max="12536" width="2.08984375" style="83" customWidth="1"/>
    <col min="12537" max="12607" width="0.81640625" style="83"/>
    <col min="12608" max="12608" width="3.81640625" style="83" customWidth="1"/>
    <col min="12609" max="12617" width="0.81640625" style="83"/>
    <col min="12618" max="12618" width="4.90625" style="83" customWidth="1"/>
    <col min="12619" max="12635" width="0.81640625" style="83"/>
    <col min="12636" max="12636" width="9.54296875" style="83" customWidth="1"/>
    <col min="12637" max="12654" width="0.81640625" style="83"/>
    <col min="12655" max="12655" width="1.1796875" style="83" customWidth="1"/>
    <col min="12656" max="12791" width="0.81640625" style="83"/>
    <col min="12792" max="12792" width="2.08984375" style="83" customWidth="1"/>
    <col min="12793" max="12863" width="0.81640625" style="83"/>
    <col min="12864" max="12864" width="3.81640625" style="83" customWidth="1"/>
    <col min="12865" max="12873" width="0.81640625" style="83"/>
    <col min="12874" max="12874" width="4.90625" style="83" customWidth="1"/>
    <col min="12875" max="12891" width="0.81640625" style="83"/>
    <col min="12892" max="12892" width="9.54296875" style="83" customWidth="1"/>
    <col min="12893" max="12910" width="0.81640625" style="83"/>
    <col min="12911" max="12911" width="1.1796875" style="83" customWidth="1"/>
    <col min="12912" max="13047" width="0.81640625" style="83"/>
    <col min="13048" max="13048" width="2.08984375" style="83" customWidth="1"/>
    <col min="13049" max="13119" width="0.81640625" style="83"/>
    <col min="13120" max="13120" width="3.81640625" style="83" customWidth="1"/>
    <col min="13121" max="13129" width="0.81640625" style="83"/>
    <col min="13130" max="13130" width="4.90625" style="83" customWidth="1"/>
    <col min="13131" max="13147" width="0.81640625" style="83"/>
    <col min="13148" max="13148" width="9.54296875" style="83" customWidth="1"/>
    <col min="13149" max="13166" width="0.81640625" style="83"/>
    <col min="13167" max="13167" width="1.1796875" style="83" customWidth="1"/>
    <col min="13168" max="13303" width="0.81640625" style="83"/>
    <col min="13304" max="13304" width="2.08984375" style="83" customWidth="1"/>
    <col min="13305" max="13375" width="0.81640625" style="83"/>
    <col min="13376" max="13376" width="3.81640625" style="83" customWidth="1"/>
    <col min="13377" max="13385" width="0.81640625" style="83"/>
    <col min="13386" max="13386" width="4.90625" style="83" customWidth="1"/>
    <col min="13387" max="13403" width="0.81640625" style="83"/>
    <col min="13404" max="13404" width="9.54296875" style="83" customWidth="1"/>
    <col min="13405" max="13422" width="0.81640625" style="83"/>
    <col min="13423" max="13423" width="1.1796875" style="83" customWidth="1"/>
    <col min="13424" max="13559" width="0.81640625" style="83"/>
    <col min="13560" max="13560" width="2.08984375" style="83" customWidth="1"/>
    <col min="13561" max="13631" width="0.81640625" style="83"/>
    <col min="13632" max="13632" width="3.81640625" style="83" customWidth="1"/>
    <col min="13633" max="13641" width="0.81640625" style="83"/>
    <col min="13642" max="13642" width="4.90625" style="83" customWidth="1"/>
    <col min="13643" max="13659" width="0.81640625" style="83"/>
    <col min="13660" max="13660" width="9.54296875" style="83" customWidth="1"/>
    <col min="13661" max="13678" width="0.81640625" style="83"/>
    <col min="13679" max="13679" width="1.1796875" style="83" customWidth="1"/>
    <col min="13680" max="13815" width="0.81640625" style="83"/>
    <col min="13816" max="13816" width="2.08984375" style="83" customWidth="1"/>
    <col min="13817" max="13887" width="0.81640625" style="83"/>
    <col min="13888" max="13888" width="3.81640625" style="83" customWidth="1"/>
    <col min="13889" max="13897" width="0.81640625" style="83"/>
    <col min="13898" max="13898" width="4.90625" style="83" customWidth="1"/>
    <col min="13899" max="13915" width="0.81640625" style="83"/>
    <col min="13916" max="13916" width="9.54296875" style="83" customWidth="1"/>
    <col min="13917" max="13934" width="0.81640625" style="83"/>
    <col min="13935" max="13935" width="1.1796875" style="83" customWidth="1"/>
    <col min="13936" max="14071" width="0.81640625" style="83"/>
    <col min="14072" max="14072" width="2.08984375" style="83" customWidth="1"/>
    <col min="14073" max="14143" width="0.81640625" style="83"/>
    <col min="14144" max="14144" width="3.81640625" style="83" customWidth="1"/>
    <col min="14145" max="14153" width="0.81640625" style="83"/>
    <col min="14154" max="14154" width="4.90625" style="83" customWidth="1"/>
    <col min="14155" max="14171" width="0.81640625" style="83"/>
    <col min="14172" max="14172" width="9.54296875" style="83" customWidth="1"/>
    <col min="14173" max="14190" width="0.81640625" style="83"/>
    <col min="14191" max="14191" width="1.1796875" style="83" customWidth="1"/>
    <col min="14192" max="14327" width="0.81640625" style="83"/>
    <col min="14328" max="14328" width="2.08984375" style="83" customWidth="1"/>
    <col min="14329" max="14399" width="0.81640625" style="83"/>
    <col min="14400" max="14400" width="3.81640625" style="83" customWidth="1"/>
    <col min="14401" max="14409" width="0.81640625" style="83"/>
    <col min="14410" max="14410" width="4.90625" style="83" customWidth="1"/>
    <col min="14411" max="14427" width="0.81640625" style="83"/>
    <col min="14428" max="14428" width="9.54296875" style="83" customWidth="1"/>
    <col min="14429" max="14446" width="0.81640625" style="83"/>
    <col min="14447" max="14447" width="1.1796875" style="83" customWidth="1"/>
    <col min="14448" max="14583" width="0.81640625" style="83"/>
    <col min="14584" max="14584" width="2.08984375" style="83" customWidth="1"/>
    <col min="14585" max="14655" width="0.81640625" style="83"/>
    <col min="14656" max="14656" width="3.81640625" style="83" customWidth="1"/>
    <col min="14657" max="14665" width="0.81640625" style="83"/>
    <col min="14666" max="14666" width="4.90625" style="83" customWidth="1"/>
    <col min="14667" max="14683" width="0.81640625" style="83"/>
    <col min="14684" max="14684" width="9.54296875" style="83" customWidth="1"/>
    <col min="14685" max="14702" width="0.81640625" style="83"/>
    <col min="14703" max="14703" width="1.1796875" style="83" customWidth="1"/>
    <col min="14704" max="14839" width="0.81640625" style="83"/>
    <col min="14840" max="14840" width="2.08984375" style="83" customWidth="1"/>
    <col min="14841" max="14911" width="0.81640625" style="83"/>
    <col min="14912" max="14912" width="3.81640625" style="83" customWidth="1"/>
    <col min="14913" max="14921" width="0.81640625" style="83"/>
    <col min="14922" max="14922" width="4.90625" style="83" customWidth="1"/>
    <col min="14923" max="14939" width="0.81640625" style="83"/>
    <col min="14940" max="14940" width="9.54296875" style="83" customWidth="1"/>
    <col min="14941" max="14958" width="0.81640625" style="83"/>
    <col min="14959" max="14959" width="1.1796875" style="83" customWidth="1"/>
    <col min="14960" max="15095" width="0.81640625" style="83"/>
    <col min="15096" max="15096" width="2.08984375" style="83" customWidth="1"/>
    <col min="15097" max="15167" width="0.81640625" style="83"/>
    <col min="15168" max="15168" width="3.81640625" style="83" customWidth="1"/>
    <col min="15169" max="15177" width="0.81640625" style="83"/>
    <col min="15178" max="15178" width="4.90625" style="83" customWidth="1"/>
    <col min="15179" max="15195" width="0.81640625" style="83"/>
    <col min="15196" max="15196" width="9.54296875" style="83" customWidth="1"/>
    <col min="15197" max="15214" width="0.81640625" style="83"/>
    <col min="15215" max="15215" width="1.1796875" style="83" customWidth="1"/>
    <col min="15216" max="15351" width="0.81640625" style="83"/>
    <col min="15352" max="15352" width="2.08984375" style="83" customWidth="1"/>
    <col min="15353" max="15423" width="0.81640625" style="83"/>
    <col min="15424" max="15424" width="3.81640625" style="83" customWidth="1"/>
    <col min="15425" max="15433" width="0.81640625" style="83"/>
    <col min="15434" max="15434" width="4.90625" style="83" customWidth="1"/>
    <col min="15435" max="15451" width="0.81640625" style="83"/>
    <col min="15452" max="15452" width="9.54296875" style="83" customWidth="1"/>
    <col min="15453" max="15470" width="0.81640625" style="83"/>
    <col min="15471" max="15471" width="1.1796875" style="83" customWidth="1"/>
    <col min="15472" max="15607" width="0.81640625" style="83"/>
    <col min="15608" max="15608" width="2.08984375" style="83" customWidth="1"/>
    <col min="15609" max="15679" width="0.81640625" style="83"/>
    <col min="15680" max="15680" width="3.81640625" style="83" customWidth="1"/>
    <col min="15681" max="15689" width="0.81640625" style="83"/>
    <col min="15690" max="15690" width="4.90625" style="83" customWidth="1"/>
    <col min="15691" max="15707" width="0.81640625" style="83"/>
    <col min="15708" max="15708" width="9.54296875" style="83" customWidth="1"/>
    <col min="15709" max="15726" width="0.81640625" style="83"/>
    <col min="15727" max="15727" width="1.1796875" style="83" customWidth="1"/>
    <col min="15728" max="15863" width="0.81640625" style="83"/>
    <col min="15864" max="15864" width="2.08984375" style="83" customWidth="1"/>
    <col min="15865" max="15935" width="0.81640625" style="83"/>
    <col min="15936" max="15936" width="3.81640625" style="83" customWidth="1"/>
    <col min="15937" max="15945" width="0.81640625" style="83"/>
    <col min="15946" max="15946" width="4.90625" style="83" customWidth="1"/>
    <col min="15947" max="15963" width="0.81640625" style="83"/>
    <col min="15964" max="15964" width="9.54296875" style="83" customWidth="1"/>
    <col min="15965" max="15982" width="0.81640625" style="83"/>
    <col min="15983" max="15983" width="1.1796875" style="83" customWidth="1"/>
    <col min="15984" max="16119" width="0.81640625" style="83"/>
    <col min="16120" max="16120" width="2.08984375" style="83" customWidth="1"/>
    <col min="16121" max="16191" width="0.81640625" style="83"/>
    <col min="16192" max="16192" width="3.81640625" style="83" customWidth="1"/>
    <col min="16193" max="16201" width="0.81640625" style="83"/>
    <col min="16202" max="16202" width="4.90625" style="83" customWidth="1"/>
    <col min="16203" max="16219" width="0.81640625" style="83"/>
    <col min="16220" max="16220" width="9.54296875" style="83" customWidth="1"/>
    <col min="16221" max="16238" width="0.81640625" style="83"/>
    <col min="16239" max="16239" width="1.1796875" style="83" customWidth="1"/>
    <col min="16240" max="16384" width="0.81640625" style="83"/>
  </cols>
  <sheetData>
    <row r="1" spans="1:108" s="82" customFormat="1" ht="12" customHeight="1" x14ac:dyDescent="0.3">
      <c r="BO1" s="82" t="s">
        <v>0</v>
      </c>
    </row>
    <row r="2" spans="1:108" s="82" customFormat="1" ht="12" customHeight="1" x14ac:dyDescent="0.3">
      <c r="BO2" s="82" t="s">
        <v>1</v>
      </c>
    </row>
    <row r="3" spans="1:108" s="82" customFormat="1" ht="12" customHeight="1" x14ac:dyDescent="0.3">
      <c r="BO3" s="82" t="s">
        <v>2</v>
      </c>
    </row>
    <row r="4" spans="1:108" ht="21" customHeight="1" x14ac:dyDescent="0.3"/>
    <row r="5" spans="1:108" s="85" customFormat="1" ht="14.25" customHeight="1" x14ac:dyDescent="0.3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s="85" customFormat="1" ht="14.25" customHeight="1" x14ac:dyDescent="0.35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s="85" customFormat="1" ht="14.25" customHeight="1" x14ac:dyDescent="0.35">
      <c r="A7" s="84" t="s">
        <v>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</row>
    <row r="8" spans="1:108" s="85" customFormat="1" ht="14.25" customHeight="1" x14ac:dyDescent="0.35">
      <c r="A8" s="84" t="s">
        <v>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1:108" ht="21" customHeight="1" x14ac:dyDescent="0.3"/>
    <row r="10" spans="1:108" x14ac:dyDescent="0.3">
      <c r="C10" s="86" t="s">
        <v>7</v>
      </c>
      <c r="D10" s="86"/>
      <c r="AG10" s="87" t="s">
        <v>8</v>
      </c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</row>
    <row r="11" spans="1:108" x14ac:dyDescent="0.3">
      <c r="C11" s="86" t="s">
        <v>9</v>
      </c>
      <c r="D11" s="86"/>
      <c r="J11" s="88" t="s">
        <v>10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</row>
    <row r="12" spans="1:108" x14ac:dyDescent="0.3">
      <c r="C12" s="86" t="s">
        <v>11</v>
      </c>
      <c r="D12" s="86"/>
      <c r="J12" s="89" t="s">
        <v>12</v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108" x14ac:dyDescent="0.3">
      <c r="C13" s="86" t="s">
        <v>13</v>
      </c>
      <c r="D13" s="86"/>
      <c r="AQ13" s="90" t="s">
        <v>14</v>
      </c>
      <c r="AR13" s="90"/>
      <c r="AS13" s="90"/>
      <c r="AT13" s="90"/>
      <c r="AU13" s="90"/>
      <c r="AV13" s="90"/>
      <c r="AW13" s="90"/>
      <c r="AX13" s="90"/>
      <c r="AY13" s="91" t="s">
        <v>15</v>
      </c>
      <c r="AZ13" s="91"/>
      <c r="BA13" s="90" t="s">
        <v>16</v>
      </c>
      <c r="BB13" s="90"/>
      <c r="BC13" s="90"/>
      <c r="BD13" s="90"/>
      <c r="BE13" s="90"/>
      <c r="BF13" s="90"/>
      <c r="BG13" s="90"/>
      <c r="BH13" s="90"/>
      <c r="BI13" s="83" t="s">
        <v>17</v>
      </c>
    </row>
    <row r="14" spans="1:108" ht="15" customHeight="1" x14ac:dyDescent="0.3"/>
    <row r="15" spans="1:108" s="98" customFormat="1" ht="13.5" x14ac:dyDescent="0.3">
      <c r="A15" s="92" t="s">
        <v>18</v>
      </c>
      <c r="B15" s="93"/>
      <c r="C15" s="93"/>
      <c r="D15" s="93"/>
      <c r="E15" s="93"/>
      <c r="F15" s="93"/>
      <c r="G15" s="93"/>
      <c r="H15" s="93"/>
      <c r="I15" s="94"/>
      <c r="J15" s="95" t="s">
        <v>19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4"/>
      <c r="BI15" s="92" t="s">
        <v>20</v>
      </c>
      <c r="BJ15" s="93"/>
      <c r="BK15" s="93"/>
      <c r="BL15" s="93"/>
      <c r="BM15" s="93"/>
      <c r="BN15" s="93"/>
      <c r="BO15" s="93"/>
      <c r="BP15" s="93"/>
      <c r="BQ15" s="93"/>
      <c r="BR15" s="93"/>
      <c r="BS15" s="94"/>
      <c r="BT15" s="54" t="s">
        <v>183</v>
      </c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6"/>
      <c r="CN15" s="92" t="s">
        <v>21</v>
      </c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7"/>
    </row>
    <row r="16" spans="1:108" s="98" customFormat="1" ht="13.5" x14ac:dyDescent="0.3">
      <c r="A16" s="99"/>
      <c r="B16" s="100"/>
      <c r="C16" s="100"/>
      <c r="D16" s="100"/>
      <c r="E16" s="100"/>
      <c r="F16" s="100"/>
      <c r="G16" s="100"/>
      <c r="H16" s="100"/>
      <c r="I16" s="101"/>
      <c r="J16" s="99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1"/>
      <c r="BI16" s="99"/>
      <c r="BJ16" s="100"/>
      <c r="BK16" s="100"/>
      <c r="BL16" s="100"/>
      <c r="BM16" s="100"/>
      <c r="BN16" s="100"/>
      <c r="BO16" s="100"/>
      <c r="BP16" s="100"/>
      <c r="BQ16" s="100"/>
      <c r="BR16" s="100"/>
      <c r="BS16" s="101"/>
      <c r="BT16" s="54" t="s">
        <v>22</v>
      </c>
      <c r="BU16" s="55"/>
      <c r="BV16" s="55"/>
      <c r="BW16" s="55"/>
      <c r="BX16" s="55"/>
      <c r="BY16" s="55"/>
      <c r="BZ16" s="55"/>
      <c r="CA16" s="55"/>
      <c r="CB16" s="55"/>
      <c r="CC16" s="56"/>
      <c r="CD16" s="54" t="s">
        <v>23</v>
      </c>
      <c r="CE16" s="55"/>
      <c r="CF16" s="55"/>
      <c r="CG16" s="55"/>
      <c r="CH16" s="55"/>
      <c r="CI16" s="55"/>
      <c r="CJ16" s="55"/>
      <c r="CK16" s="55"/>
      <c r="CL16" s="55"/>
      <c r="CM16" s="56"/>
      <c r="CN16" s="102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4"/>
    </row>
    <row r="17" spans="1:108" s="98" customFormat="1" ht="15" customHeight="1" x14ac:dyDescent="0.3">
      <c r="A17" s="65" t="s">
        <v>24</v>
      </c>
      <c r="B17" s="66"/>
      <c r="C17" s="66"/>
      <c r="D17" s="66"/>
      <c r="E17" s="66"/>
      <c r="F17" s="66"/>
      <c r="G17" s="66"/>
      <c r="H17" s="66"/>
      <c r="I17" s="67"/>
      <c r="J17" s="19"/>
      <c r="K17" s="64" t="s">
        <v>25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22"/>
      <c r="BI17" s="54" t="s">
        <v>26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6"/>
      <c r="BT17" s="54" t="s">
        <v>26</v>
      </c>
      <c r="BU17" s="55"/>
      <c r="BV17" s="55"/>
      <c r="BW17" s="55"/>
      <c r="BX17" s="55"/>
      <c r="BY17" s="55"/>
      <c r="BZ17" s="55"/>
      <c r="CA17" s="55"/>
      <c r="CB17" s="55"/>
      <c r="CC17" s="56"/>
      <c r="CD17" s="54" t="s">
        <v>26</v>
      </c>
      <c r="CE17" s="55"/>
      <c r="CF17" s="55"/>
      <c r="CG17" s="55"/>
      <c r="CH17" s="55"/>
      <c r="CI17" s="55"/>
      <c r="CJ17" s="55"/>
      <c r="CK17" s="55"/>
      <c r="CL17" s="55"/>
      <c r="CM17" s="56"/>
      <c r="CN17" s="105" t="s">
        <v>26</v>
      </c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7"/>
    </row>
    <row r="18" spans="1:108" s="98" customFormat="1" ht="30" customHeight="1" x14ac:dyDescent="0.3">
      <c r="A18" s="65" t="s">
        <v>27</v>
      </c>
      <c r="B18" s="66"/>
      <c r="C18" s="66"/>
      <c r="D18" s="66"/>
      <c r="E18" s="66"/>
      <c r="F18" s="66"/>
      <c r="G18" s="66"/>
      <c r="H18" s="66"/>
      <c r="I18" s="67"/>
      <c r="J18" s="19"/>
      <c r="K18" s="64" t="s">
        <v>28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22"/>
      <c r="BI18" s="54" t="s">
        <v>29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6"/>
      <c r="BT18" s="108">
        <f>BT19+BT46+BT62</f>
        <v>552984.06999999995</v>
      </c>
      <c r="BU18" s="55"/>
      <c r="BV18" s="55"/>
      <c r="BW18" s="55"/>
      <c r="BX18" s="55"/>
      <c r="BY18" s="55"/>
      <c r="BZ18" s="55"/>
      <c r="CA18" s="55"/>
      <c r="CB18" s="55"/>
      <c r="CC18" s="56"/>
      <c r="CD18" s="57">
        <f>CD19+CD46</f>
        <v>753121.10000000009</v>
      </c>
      <c r="CE18" s="109"/>
      <c r="CF18" s="109"/>
      <c r="CG18" s="109"/>
      <c r="CH18" s="109"/>
      <c r="CI18" s="109"/>
      <c r="CJ18" s="109"/>
      <c r="CK18" s="109"/>
      <c r="CL18" s="109"/>
      <c r="CM18" s="110"/>
      <c r="CN18" s="51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3"/>
    </row>
    <row r="19" spans="1:108" s="98" customFormat="1" ht="30" customHeight="1" x14ac:dyDescent="0.3">
      <c r="A19" s="65" t="s">
        <v>30</v>
      </c>
      <c r="B19" s="66"/>
      <c r="C19" s="66"/>
      <c r="D19" s="66"/>
      <c r="E19" s="66"/>
      <c r="F19" s="66"/>
      <c r="G19" s="66"/>
      <c r="H19" s="66"/>
      <c r="I19" s="67"/>
      <c r="J19" s="19"/>
      <c r="K19" s="64" t="s">
        <v>31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22"/>
      <c r="BI19" s="54" t="s">
        <v>29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6"/>
      <c r="BT19" s="108">
        <f>BT20+BT25+BT27+BT44+BT45-0.01</f>
        <v>335256.97999999992</v>
      </c>
      <c r="BU19" s="111"/>
      <c r="BV19" s="111"/>
      <c r="BW19" s="111"/>
      <c r="BX19" s="111"/>
      <c r="BY19" s="111"/>
      <c r="BZ19" s="111"/>
      <c r="CA19" s="111"/>
      <c r="CB19" s="111"/>
      <c r="CC19" s="112"/>
      <c r="CD19" s="57">
        <f>CD20+CD25+CD27+CD44+CD45</f>
        <v>456233.9</v>
      </c>
      <c r="CE19" s="55"/>
      <c r="CF19" s="55"/>
      <c r="CG19" s="55"/>
      <c r="CH19" s="55"/>
      <c r="CI19" s="55"/>
      <c r="CJ19" s="55"/>
      <c r="CK19" s="55"/>
      <c r="CL19" s="55"/>
      <c r="CM19" s="56"/>
      <c r="CN19" s="51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3"/>
    </row>
    <row r="20" spans="1:108" s="98" customFormat="1" ht="31.5" customHeight="1" x14ac:dyDescent="0.3">
      <c r="A20" s="65" t="s">
        <v>32</v>
      </c>
      <c r="B20" s="66"/>
      <c r="C20" s="66"/>
      <c r="D20" s="66"/>
      <c r="E20" s="66"/>
      <c r="F20" s="66"/>
      <c r="G20" s="66"/>
      <c r="H20" s="66"/>
      <c r="I20" s="67"/>
      <c r="J20" s="19"/>
      <c r="K20" s="64" t="s">
        <v>33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22"/>
      <c r="BI20" s="54" t="s">
        <v>29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6"/>
      <c r="BT20" s="108">
        <f>BT21+BT23</f>
        <v>102340.26999999999</v>
      </c>
      <c r="BU20" s="111"/>
      <c r="BV20" s="111"/>
      <c r="BW20" s="111"/>
      <c r="BX20" s="111"/>
      <c r="BY20" s="111"/>
      <c r="BZ20" s="111"/>
      <c r="CA20" s="111"/>
      <c r="CB20" s="111"/>
      <c r="CC20" s="112"/>
      <c r="CD20" s="57">
        <f>CD21+CD23</f>
        <v>96390</v>
      </c>
      <c r="CE20" s="55"/>
      <c r="CF20" s="55"/>
      <c r="CG20" s="55"/>
      <c r="CH20" s="55"/>
      <c r="CI20" s="55"/>
      <c r="CJ20" s="55"/>
      <c r="CK20" s="55"/>
      <c r="CL20" s="55"/>
      <c r="CM20" s="56"/>
      <c r="CN20" s="58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60"/>
    </row>
    <row r="21" spans="1:108" s="98" customFormat="1" ht="32" customHeight="1" x14ac:dyDescent="0.3">
      <c r="A21" s="65" t="s">
        <v>35</v>
      </c>
      <c r="B21" s="66"/>
      <c r="C21" s="66"/>
      <c r="D21" s="66"/>
      <c r="E21" s="66"/>
      <c r="F21" s="66"/>
      <c r="G21" s="66"/>
      <c r="H21" s="66"/>
      <c r="I21" s="67"/>
      <c r="J21" s="19"/>
      <c r="K21" s="64" t="s">
        <v>36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22"/>
      <c r="BI21" s="54" t="s">
        <v>29</v>
      </c>
      <c r="BJ21" s="55"/>
      <c r="BK21" s="55"/>
      <c r="BL21" s="55"/>
      <c r="BM21" s="55"/>
      <c r="BN21" s="55"/>
      <c r="BO21" s="55"/>
      <c r="BP21" s="55"/>
      <c r="BQ21" s="55"/>
      <c r="BR21" s="55"/>
      <c r="BS21" s="56"/>
      <c r="BT21" s="54">
        <v>33914.879999999997</v>
      </c>
      <c r="BU21" s="55"/>
      <c r="BV21" s="55"/>
      <c r="BW21" s="55"/>
      <c r="BX21" s="55"/>
      <c r="BY21" s="55"/>
      <c r="BZ21" s="55"/>
      <c r="CA21" s="55"/>
      <c r="CB21" s="55"/>
      <c r="CC21" s="56"/>
      <c r="CD21" s="57">
        <f>22747.4+6495.2+9777.7</f>
        <v>39020.300000000003</v>
      </c>
      <c r="CE21" s="109"/>
      <c r="CF21" s="109"/>
      <c r="CG21" s="109"/>
      <c r="CH21" s="109"/>
      <c r="CI21" s="109"/>
      <c r="CJ21" s="109"/>
      <c r="CK21" s="109"/>
      <c r="CL21" s="109"/>
      <c r="CM21" s="110"/>
      <c r="CN21" s="61" t="s">
        <v>69</v>
      </c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3"/>
    </row>
    <row r="22" spans="1:108" s="98" customFormat="1" ht="31.5" customHeight="1" x14ac:dyDescent="0.3">
      <c r="A22" s="65" t="s">
        <v>37</v>
      </c>
      <c r="B22" s="66"/>
      <c r="C22" s="66"/>
      <c r="D22" s="66"/>
      <c r="E22" s="66"/>
      <c r="F22" s="66"/>
      <c r="G22" s="66"/>
      <c r="H22" s="66"/>
      <c r="I22" s="67"/>
      <c r="J22" s="19"/>
      <c r="K22" s="64" t="s">
        <v>38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22"/>
      <c r="BI22" s="54" t="s">
        <v>29</v>
      </c>
      <c r="BJ22" s="55"/>
      <c r="BK22" s="55"/>
      <c r="BL22" s="55"/>
      <c r="BM22" s="55"/>
      <c r="BN22" s="55"/>
      <c r="BO22" s="55"/>
      <c r="BP22" s="55"/>
      <c r="BQ22" s="55"/>
      <c r="BR22" s="55"/>
      <c r="BS22" s="56"/>
      <c r="BT22" s="54">
        <v>13772.57</v>
      </c>
      <c r="BU22" s="55"/>
      <c r="BV22" s="55"/>
      <c r="BW22" s="55"/>
      <c r="BX22" s="55"/>
      <c r="BY22" s="55"/>
      <c r="BZ22" s="55"/>
      <c r="CA22" s="55"/>
      <c r="CB22" s="55"/>
      <c r="CC22" s="56"/>
      <c r="CD22" s="54">
        <f>39682.1-12806.5-3601.7</f>
        <v>23273.899999999998</v>
      </c>
      <c r="CE22" s="55"/>
      <c r="CF22" s="55"/>
      <c r="CG22" s="55"/>
      <c r="CH22" s="55"/>
      <c r="CI22" s="55"/>
      <c r="CJ22" s="55"/>
      <c r="CK22" s="55"/>
      <c r="CL22" s="55"/>
      <c r="CM22" s="56"/>
      <c r="CN22" s="61" t="s">
        <v>69</v>
      </c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3"/>
    </row>
    <row r="23" spans="1:108" s="98" customFormat="1" ht="63.65" customHeight="1" x14ac:dyDescent="0.3">
      <c r="A23" s="65" t="s">
        <v>39</v>
      </c>
      <c r="B23" s="66"/>
      <c r="C23" s="66"/>
      <c r="D23" s="66"/>
      <c r="E23" s="66"/>
      <c r="F23" s="66"/>
      <c r="G23" s="66"/>
      <c r="H23" s="66"/>
      <c r="I23" s="67"/>
      <c r="J23" s="19"/>
      <c r="K23" s="64" t="s">
        <v>40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22"/>
      <c r="BI23" s="54" t="s">
        <v>29</v>
      </c>
      <c r="BJ23" s="55"/>
      <c r="BK23" s="55"/>
      <c r="BL23" s="55"/>
      <c r="BM23" s="55"/>
      <c r="BN23" s="55"/>
      <c r="BO23" s="55"/>
      <c r="BP23" s="55"/>
      <c r="BQ23" s="55"/>
      <c r="BR23" s="55"/>
      <c r="BS23" s="56"/>
      <c r="BT23" s="54">
        <v>68425.39</v>
      </c>
      <c r="BU23" s="55"/>
      <c r="BV23" s="55"/>
      <c r="BW23" s="55"/>
      <c r="BX23" s="55"/>
      <c r="BY23" s="55"/>
      <c r="BZ23" s="55"/>
      <c r="CA23" s="55"/>
      <c r="CB23" s="55"/>
      <c r="CC23" s="56"/>
      <c r="CD23" s="54">
        <f>57369.7</f>
        <v>57369.7</v>
      </c>
      <c r="CE23" s="55"/>
      <c r="CF23" s="55"/>
      <c r="CG23" s="55"/>
      <c r="CH23" s="55"/>
      <c r="CI23" s="55"/>
      <c r="CJ23" s="55"/>
      <c r="CK23" s="55"/>
      <c r="CL23" s="55"/>
      <c r="CM23" s="56"/>
      <c r="CN23" s="58" t="s">
        <v>34</v>
      </c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60"/>
    </row>
    <row r="24" spans="1:108" s="98" customFormat="1" ht="38.5" customHeight="1" x14ac:dyDescent="0.3">
      <c r="A24" s="65" t="s">
        <v>41</v>
      </c>
      <c r="B24" s="66"/>
      <c r="C24" s="66"/>
      <c r="D24" s="66"/>
      <c r="E24" s="66"/>
      <c r="F24" s="66"/>
      <c r="G24" s="66"/>
      <c r="H24" s="66"/>
      <c r="I24" s="67"/>
      <c r="J24" s="19"/>
      <c r="K24" s="64" t="s">
        <v>42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22"/>
      <c r="BI24" s="54" t="s">
        <v>29</v>
      </c>
      <c r="BJ24" s="55"/>
      <c r="BK24" s="55"/>
      <c r="BL24" s="55"/>
      <c r="BM24" s="55"/>
      <c r="BN24" s="55"/>
      <c r="BO24" s="55"/>
      <c r="BP24" s="55"/>
      <c r="BQ24" s="55"/>
      <c r="BR24" s="55"/>
      <c r="BS24" s="56"/>
      <c r="BT24" s="54">
        <v>31697.96</v>
      </c>
      <c r="BU24" s="55"/>
      <c r="BV24" s="55"/>
      <c r="BW24" s="55"/>
      <c r="BX24" s="55"/>
      <c r="BY24" s="55"/>
      <c r="BZ24" s="55"/>
      <c r="CA24" s="55"/>
      <c r="CB24" s="55"/>
      <c r="CC24" s="56"/>
      <c r="CD24" s="57">
        <v>39720.9</v>
      </c>
      <c r="CE24" s="109"/>
      <c r="CF24" s="109"/>
      <c r="CG24" s="109"/>
      <c r="CH24" s="109"/>
      <c r="CI24" s="109"/>
      <c r="CJ24" s="109"/>
      <c r="CK24" s="109"/>
      <c r="CL24" s="109"/>
      <c r="CM24" s="110"/>
      <c r="CN24" s="61" t="s">
        <v>69</v>
      </c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3"/>
    </row>
    <row r="25" spans="1:108" s="98" customFormat="1" ht="34.5" customHeight="1" x14ac:dyDescent="0.3">
      <c r="A25" s="65" t="s">
        <v>43</v>
      </c>
      <c r="B25" s="66"/>
      <c r="C25" s="66"/>
      <c r="D25" s="66"/>
      <c r="E25" s="66"/>
      <c r="F25" s="66"/>
      <c r="G25" s="66"/>
      <c r="H25" s="66"/>
      <c r="I25" s="67"/>
      <c r="J25" s="19"/>
      <c r="K25" s="64" t="s">
        <v>44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22"/>
      <c r="BI25" s="54" t="s">
        <v>29</v>
      </c>
      <c r="BJ25" s="55"/>
      <c r="BK25" s="55"/>
      <c r="BL25" s="55"/>
      <c r="BM25" s="55"/>
      <c r="BN25" s="55"/>
      <c r="BO25" s="55"/>
      <c r="BP25" s="55"/>
      <c r="BQ25" s="55"/>
      <c r="BR25" s="55"/>
      <c r="BS25" s="56"/>
      <c r="BT25" s="54">
        <v>208941.81</v>
      </c>
      <c r="BU25" s="55"/>
      <c r="BV25" s="55"/>
      <c r="BW25" s="55"/>
      <c r="BX25" s="55"/>
      <c r="BY25" s="55"/>
      <c r="BZ25" s="55"/>
      <c r="CA25" s="55"/>
      <c r="CB25" s="55"/>
      <c r="CC25" s="56"/>
      <c r="CD25" s="54">
        <v>256470.9</v>
      </c>
      <c r="CE25" s="55"/>
      <c r="CF25" s="55"/>
      <c r="CG25" s="55"/>
      <c r="CH25" s="55"/>
      <c r="CI25" s="55"/>
      <c r="CJ25" s="55"/>
      <c r="CK25" s="55"/>
      <c r="CL25" s="55"/>
      <c r="CM25" s="56"/>
      <c r="CN25" s="61" t="s">
        <v>69</v>
      </c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s="98" customFormat="1" ht="33" customHeight="1" x14ac:dyDescent="0.3">
      <c r="A26" s="65" t="s">
        <v>45</v>
      </c>
      <c r="B26" s="66"/>
      <c r="C26" s="66"/>
      <c r="D26" s="66"/>
      <c r="E26" s="66"/>
      <c r="F26" s="66"/>
      <c r="G26" s="66"/>
      <c r="H26" s="66"/>
      <c r="I26" s="67"/>
      <c r="J26" s="19"/>
      <c r="K26" s="64" t="s">
        <v>42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22"/>
      <c r="BI26" s="54" t="s">
        <v>29</v>
      </c>
      <c r="BJ26" s="55"/>
      <c r="BK26" s="55"/>
      <c r="BL26" s="55"/>
      <c r="BM26" s="55"/>
      <c r="BN26" s="55"/>
      <c r="BO26" s="55"/>
      <c r="BP26" s="55"/>
      <c r="BQ26" s="55"/>
      <c r="BR26" s="55"/>
      <c r="BS26" s="56"/>
      <c r="BT26" s="108">
        <v>16640.7</v>
      </c>
      <c r="BU26" s="111"/>
      <c r="BV26" s="111"/>
      <c r="BW26" s="111"/>
      <c r="BX26" s="111"/>
      <c r="BY26" s="111"/>
      <c r="BZ26" s="111"/>
      <c r="CA26" s="111"/>
      <c r="CB26" s="111"/>
      <c r="CC26" s="112"/>
      <c r="CD26" s="57">
        <f>53611.4-7957.9-8204.6</f>
        <v>37448.9</v>
      </c>
      <c r="CE26" s="109"/>
      <c r="CF26" s="109"/>
      <c r="CG26" s="109"/>
      <c r="CH26" s="109"/>
      <c r="CI26" s="109"/>
      <c r="CJ26" s="109"/>
      <c r="CK26" s="109"/>
      <c r="CL26" s="109"/>
      <c r="CM26" s="110"/>
      <c r="CN26" s="61" t="s">
        <v>69</v>
      </c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3"/>
    </row>
    <row r="27" spans="1:108" s="98" customFormat="1" ht="30" customHeight="1" x14ac:dyDescent="0.3">
      <c r="A27" s="65" t="s">
        <v>46</v>
      </c>
      <c r="B27" s="66"/>
      <c r="C27" s="66"/>
      <c r="D27" s="66"/>
      <c r="E27" s="66"/>
      <c r="F27" s="66"/>
      <c r="G27" s="66"/>
      <c r="H27" s="66"/>
      <c r="I27" s="67"/>
      <c r="J27" s="19"/>
      <c r="K27" s="64" t="s">
        <v>47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22"/>
      <c r="BI27" s="54" t="s">
        <v>29</v>
      </c>
      <c r="BJ27" s="55"/>
      <c r="BK27" s="55"/>
      <c r="BL27" s="55"/>
      <c r="BM27" s="55"/>
      <c r="BN27" s="55"/>
      <c r="BO27" s="55"/>
      <c r="BP27" s="55"/>
      <c r="BQ27" s="55"/>
      <c r="BR27" s="55"/>
      <c r="BS27" s="56"/>
      <c r="BT27" s="108">
        <f>BT28+BT29+BT30</f>
        <v>18806.93</v>
      </c>
      <c r="BU27" s="111"/>
      <c r="BV27" s="111"/>
      <c r="BW27" s="111"/>
      <c r="BX27" s="111"/>
      <c r="BY27" s="111"/>
      <c r="BZ27" s="111"/>
      <c r="CA27" s="111"/>
      <c r="CB27" s="111"/>
      <c r="CC27" s="112"/>
      <c r="CD27" s="57">
        <f>CD28+CD29+CD30</f>
        <v>47254.999999999993</v>
      </c>
      <c r="CE27" s="55"/>
      <c r="CF27" s="55"/>
      <c r="CG27" s="55"/>
      <c r="CH27" s="55"/>
      <c r="CI27" s="55"/>
      <c r="CJ27" s="55"/>
      <c r="CK27" s="55"/>
      <c r="CL27" s="55"/>
      <c r="CM27" s="56"/>
      <c r="CN27" s="51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3"/>
    </row>
    <row r="28" spans="1:108" s="98" customFormat="1" ht="37.5" customHeight="1" x14ac:dyDescent="0.3">
      <c r="A28" s="65" t="s">
        <v>48</v>
      </c>
      <c r="B28" s="66"/>
      <c r="C28" s="66"/>
      <c r="D28" s="66"/>
      <c r="E28" s="66"/>
      <c r="F28" s="66"/>
      <c r="G28" s="66"/>
      <c r="H28" s="66"/>
      <c r="I28" s="67"/>
      <c r="J28" s="19"/>
      <c r="K28" s="64" t="s">
        <v>49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22"/>
      <c r="BI28" s="54" t="s">
        <v>29</v>
      </c>
      <c r="BJ28" s="55"/>
      <c r="BK28" s="55"/>
      <c r="BL28" s="55"/>
      <c r="BM28" s="55"/>
      <c r="BN28" s="55"/>
      <c r="BO28" s="55"/>
      <c r="BP28" s="55"/>
      <c r="BQ28" s="55"/>
      <c r="BR28" s="55"/>
      <c r="BS28" s="56"/>
      <c r="BT28" s="54"/>
      <c r="BU28" s="55"/>
      <c r="BV28" s="55"/>
      <c r="BW28" s="55"/>
      <c r="BX28" s="55"/>
      <c r="BY28" s="55"/>
      <c r="BZ28" s="55"/>
      <c r="CA28" s="55"/>
      <c r="CB28" s="55"/>
      <c r="CC28" s="56"/>
      <c r="CD28" s="54"/>
      <c r="CE28" s="55"/>
      <c r="CF28" s="55"/>
      <c r="CG28" s="55"/>
      <c r="CH28" s="55"/>
      <c r="CI28" s="55"/>
      <c r="CJ28" s="55"/>
      <c r="CK28" s="55"/>
      <c r="CL28" s="55"/>
      <c r="CM28" s="56"/>
      <c r="CN28" s="61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3"/>
    </row>
    <row r="29" spans="1:108" s="98" customFormat="1" ht="15" customHeight="1" x14ac:dyDescent="0.3">
      <c r="A29" s="65" t="s">
        <v>50</v>
      </c>
      <c r="B29" s="66"/>
      <c r="C29" s="66"/>
      <c r="D29" s="66"/>
      <c r="E29" s="66"/>
      <c r="F29" s="66"/>
      <c r="G29" s="66"/>
      <c r="H29" s="66"/>
      <c r="I29" s="67"/>
      <c r="J29" s="19"/>
      <c r="K29" s="64" t="s">
        <v>51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22"/>
      <c r="BI29" s="54" t="s">
        <v>29</v>
      </c>
      <c r="BJ29" s="55"/>
      <c r="BK29" s="55"/>
      <c r="BL29" s="55"/>
      <c r="BM29" s="55"/>
      <c r="BN29" s="55"/>
      <c r="BO29" s="55"/>
      <c r="BP29" s="55"/>
      <c r="BQ29" s="55"/>
      <c r="BR29" s="55"/>
      <c r="BS29" s="56"/>
      <c r="BT29" s="54"/>
      <c r="BU29" s="55"/>
      <c r="BV29" s="55"/>
      <c r="BW29" s="55"/>
      <c r="BX29" s="55"/>
      <c r="BY29" s="55"/>
      <c r="BZ29" s="55"/>
      <c r="CA29" s="55"/>
      <c r="CB29" s="55"/>
      <c r="CC29" s="56"/>
      <c r="CD29" s="54"/>
      <c r="CE29" s="55"/>
      <c r="CF29" s="55"/>
      <c r="CG29" s="55"/>
      <c r="CH29" s="55"/>
      <c r="CI29" s="55"/>
      <c r="CJ29" s="55"/>
      <c r="CK29" s="55"/>
      <c r="CL29" s="55"/>
      <c r="CM29" s="56"/>
      <c r="CN29" s="51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3"/>
    </row>
    <row r="30" spans="1:108" s="98" customFormat="1" ht="30" customHeight="1" x14ac:dyDescent="0.3">
      <c r="A30" s="65" t="s">
        <v>52</v>
      </c>
      <c r="B30" s="66"/>
      <c r="C30" s="66"/>
      <c r="D30" s="66"/>
      <c r="E30" s="66"/>
      <c r="F30" s="66"/>
      <c r="G30" s="66"/>
      <c r="H30" s="66"/>
      <c r="I30" s="67"/>
      <c r="J30" s="19"/>
      <c r="K30" s="64" t="s">
        <v>53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22"/>
      <c r="BI30" s="54" t="s">
        <v>29</v>
      </c>
      <c r="BJ30" s="55"/>
      <c r="BK30" s="55"/>
      <c r="BL30" s="55"/>
      <c r="BM30" s="55"/>
      <c r="BN30" s="55"/>
      <c r="BO30" s="55"/>
      <c r="BP30" s="55"/>
      <c r="BQ30" s="55"/>
      <c r="BR30" s="55"/>
      <c r="BS30" s="56"/>
      <c r="BT30" s="108">
        <f>BT31+BT32+BT33+BT34+BT35+BT36+BT37+BT38+BT39+BT40+BT41+BT42+BT43</f>
        <v>18806.93</v>
      </c>
      <c r="BU30" s="55"/>
      <c r="BV30" s="55"/>
      <c r="BW30" s="55"/>
      <c r="BX30" s="55"/>
      <c r="BY30" s="55"/>
      <c r="BZ30" s="55"/>
      <c r="CA30" s="55"/>
      <c r="CB30" s="55"/>
      <c r="CC30" s="56"/>
      <c r="CD30" s="57">
        <f>CD31+CD32+CD33+CD34+CD35+CD36+CD37+CD38+CD39+CD40+CD41+CD42+CD43</f>
        <v>47254.999999999993</v>
      </c>
      <c r="CE30" s="55"/>
      <c r="CF30" s="55"/>
      <c r="CG30" s="55"/>
      <c r="CH30" s="55"/>
      <c r="CI30" s="55"/>
      <c r="CJ30" s="55"/>
      <c r="CK30" s="55"/>
      <c r="CL30" s="55"/>
      <c r="CM30" s="56"/>
      <c r="CN30" s="61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3"/>
    </row>
    <row r="31" spans="1:108" s="98" customFormat="1" ht="39" customHeight="1" x14ac:dyDescent="0.3">
      <c r="A31" s="65" t="s">
        <v>54</v>
      </c>
      <c r="B31" s="66"/>
      <c r="C31" s="66"/>
      <c r="D31" s="66"/>
      <c r="E31" s="66"/>
      <c r="F31" s="66"/>
      <c r="G31" s="66"/>
      <c r="H31" s="66"/>
      <c r="I31" s="67"/>
      <c r="J31" s="19"/>
      <c r="K31" s="64" t="s">
        <v>55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22"/>
      <c r="BI31" s="54" t="s">
        <v>29</v>
      </c>
      <c r="BJ31" s="55"/>
      <c r="BK31" s="55"/>
      <c r="BL31" s="55"/>
      <c r="BM31" s="55"/>
      <c r="BN31" s="55"/>
      <c r="BO31" s="55"/>
      <c r="BP31" s="55"/>
      <c r="BQ31" s="55"/>
      <c r="BR31" s="55"/>
      <c r="BS31" s="56"/>
      <c r="BT31" s="54">
        <v>1861.79</v>
      </c>
      <c r="BU31" s="55"/>
      <c r="BV31" s="55"/>
      <c r="BW31" s="55"/>
      <c r="BX31" s="55"/>
      <c r="BY31" s="55"/>
      <c r="BZ31" s="55"/>
      <c r="CA31" s="55"/>
      <c r="CB31" s="55"/>
      <c r="CC31" s="56"/>
      <c r="CD31" s="57">
        <f>439.7+1722</f>
        <v>2161.6999999999998</v>
      </c>
      <c r="CE31" s="109"/>
      <c r="CF31" s="109"/>
      <c r="CG31" s="109"/>
      <c r="CH31" s="109"/>
      <c r="CI31" s="109"/>
      <c r="CJ31" s="109"/>
      <c r="CK31" s="109"/>
      <c r="CL31" s="109"/>
      <c r="CM31" s="110"/>
      <c r="CN31" s="61" t="s">
        <v>69</v>
      </c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3"/>
    </row>
    <row r="32" spans="1:108" s="98" customFormat="1" ht="30" customHeight="1" x14ac:dyDescent="0.3">
      <c r="A32" s="65" t="s">
        <v>56</v>
      </c>
      <c r="B32" s="66"/>
      <c r="C32" s="66"/>
      <c r="D32" s="66"/>
      <c r="E32" s="66"/>
      <c r="F32" s="66"/>
      <c r="G32" s="66"/>
      <c r="H32" s="66"/>
      <c r="I32" s="67"/>
      <c r="J32" s="19"/>
      <c r="K32" s="64" t="s">
        <v>57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22"/>
      <c r="BI32" s="54" t="s">
        <v>29</v>
      </c>
      <c r="BJ32" s="55"/>
      <c r="BK32" s="55"/>
      <c r="BL32" s="55"/>
      <c r="BM32" s="55"/>
      <c r="BN32" s="55"/>
      <c r="BO32" s="55"/>
      <c r="BP32" s="55"/>
      <c r="BQ32" s="55"/>
      <c r="BR32" s="55"/>
      <c r="BS32" s="56"/>
      <c r="BT32" s="54">
        <v>1722.21</v>
      </c>
      <c r="BU32" s="55"/>
      <c r="BV32" s="55"/>
      <c r="BW32" s="55"/>
      <c r="BX32" s="55"/>
      <c r="BY32" s="55"/>
      <c r="BZ32" s="55"/>
      <c r="CA32" s="55"/>
      <c r="CB32" s="55"/>
      <c r="CC32" s="56"/>
      <c r="CD32" s="54">
        <v>2752.4</v>
      </c>
      <c r="CE32" s="55"/>
      <c r="CF32" s="55"/>
      <c r="CG32" s="55"/>
      <c r="CH32" s="55"/>
      <c r="CI32" s="55"/>
      <c r="CJ32" s="55"/>
      <c r="CK32" s="55"/>
      <c r="CL32" s="55"/>
      <c r="CM32" s="56"/>
      <c r="CN32" s="58" t="s">
        <v>66</v>
      </c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60"/>
    </row>
    <row r="33" spans="1:108" s="98" customFormat="1" ht="30" customHeight="1" x14ac:dyDescent="0.3">
      <c r="A33" s="65" t="s">
        <v>58</v>
      </c>
      <c r="B33" s="66"/>
      <c r="C33" s="66"/>
      <c r="D33" s="66"/>
      <c r="E33" s="66"/>
      <c r="F33" s="66"/>
      <c r="G33" s="66"/>
      <c r="H33" s="66"/>
      <c r="I33" s="67"/>
      <c r="J33" s="19"/>
      <c r="K33" s="64" t="s">
        <v>59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22"/>
      <c r="BI33" s="54" t="s">
        <v>29</v>
      </c>
      <c r="BJ33" s="55"/>
      <c r="BK33" s="55"/>
      <c r="BL33" s="55"/>
      <c r="BM33" s="55"/>
      <c r="BN33" s="55"/>
      <c r="BO33" s="55"/>
      <c r="BP33" s="55"/>
      <c r="BQ33" s="55"/>
      <c r="BR33" s="55"/>
      <c r="BS33" s="56"/>
      <c r="BT33" s="108">
        <v>416.2</v>
      </c>
      <c r="BU33" s="111"/>
      <c r="BV33" s="111"/>
      <c r="BW33" s="111"/>
      <c r="BX33" s="111"/>
      <c r="BY33" s="111"/>
      <c r="BZ33" s="111"/>
      <c r="CA33" s="111"/>
      <c r="CB33" s="111"/>
      <c r="CC33" s="112"/>
      <c r="CD33" s="54">
        <v>572.9</v>
      </c>
      <c r="CE33" s="55"/>
      <c r="CF33" s="55"/>
      <c r="CG33" s="55"/>
      <c r="CH33" s="55"/>
      <c r="CI33" s="55"/>
      <c r="CJ33" s="55"/>
      <c r="CK33" s="55"/>
      <c r="CL33" s="55"/>
      <c r="CM33" s="56"/>
      <c r="CN33" s="61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3"/>
    </row>
    <row r="34" spans="1:108" s="98" customFormat="1" ht="30" customHeight="1" x14ac:dyDescent="0.3">
      <c r="A34" s="65" t="s">
        <v>60</v>
      </c>
      <c r="B34" s="66"/>
      <c r="C34" s="66"/>
      <c r="D34" s="66"/>
      <c r="E34" s="66"/>
      <c r="F34" s="66"/>
      <c r="G34" s="66"/>
      <c r="H34" s="66"/>
      <c r="I34" s="67"/>
      <c r="J34" s="19"/>
      <c r="K34" s="64" t="s">
        <v>61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22"/>
      <c r="BI34" s="54" t="s">
        <v>29</v>
      </c>
      <c r="BJ34" s="55"/>
      <c r="BK34" s="55"/>
      <c r="BL34" s="55"/>
      <c r="BM34" s="55"/>
      <c r="BN34" s="55"/>
      <c r="BO34" s="55"/>
      <c r="BP34" s="55"/>
      <c r="BQ34" s="55"/>
      <c r="BR34" s="55"/>
      <c r="BS34" s="56"/>
      <c r="BT34" s="54">
        <v>2512.33</v>
      </c>
      <c r="BU34" s="55"/>
      <c r="BV34" s="55"/>
      <c r="BW34" s="55"/>
      <c r="BX34" s="55"/>
      <c r="BY34" s="55"/>
      <c r="BZ34" s="55"/>
      <c r="CA34" s="55"/>
      <c r="CB34" s="55"/>
      <c r="CC34" s="56"/>
      <c r="CD34" s="54">
        <v>4517.7</v>
      </c>
      <c r="CE34" s="55"/>
      <c r="CF34" s="55"/>
      <c r="CG34" s="55"/>
      <c r="CH34" s="55"/>
      <c r="CI34" s="55"/>
      <c r="CJ34" s="55"/>
      <c r="CK34" s="55"/>
      <c r="CL34" s="55"/>
      <c r="CM34" s="56"/>
      <c r="CN34" s="58" t="s">
        <v>66</v>
      </c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60"/>
    </row>
    <row r="35" spans="1:108" s="98" customFormat="1" ht="30" customHeight="1" x14ac:dyDescent="0.3">
      <c r="A35" s="65" t="s">
        <v>62</v>
      </c>
      <c r="B35" s="66"/>
      <c r="C35" s="66"/>
      <c r="D35" s="66"/>
      <c r="E35" s="66"/>
      <c r="F35" s="66"/>
      <c r="G35" s="66"/>
      <c r="H35" s="66"/>
      <c r="I35" s="67"/>
      <c r="J35" s="19"/>
      <c r="K35" s="64" t="s">
        <v>63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22"/>
      <c r="BI35" s="54" t="s">
        <v>29</v>
      </c>
      <c r="BJ35" s="55"/>
      <c r="BK35" s="55"/>
      <c r="BL35" s="55"/>
      <c r="BM35" s="55"/>
      <c r="BN35" s="55"/>
      <c r="BO35" s="55"/>
      <c r="BP35" s="55"/>
      <c r="BQ35" s="55"/>
      <c r="BR35" s="55"/>
      <c r="BS35" s="56"/>
      <c r="BT35" s="108">
        <v>2127.0300000000002</v>
      </c>
      <c r="BU35" s="111"/>
      <c r="BV35" s="111"/>
      <c r="BW35" s="111"/>
      <c r="BX35" s="111"/>
      <c r="BY35" s="111"/>
      <c r="BZ35" s="111"/>
      <c r="CA35" s="111"/>
      <c r="CB35" s="111"/>
      <c r="CC35" s="112"/>
      <c r="CD35" s="57">
        <f>1080.9+88.1</f>
        <v>1169</v>
      </c>
      <c r="CE35" s="109"/>
      <c r="CF35" s="109"/>
      <c r="CG35" s="109"/>
      <c r="CH35" s="109"/>
      <c r="CI35" s="109"/>
      <c r="CJ35" s="109"/>
      <c r="CK35" s="109"/>
      <c r="CL35" s="109"/>
      <c r="CM35" s="110"/>
      <c r="CN35" s="58" t="s">
        <v>34</v>
      </c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60"/>
    </row>
    <row r="36" spans="1:108" s="98" customFormat="1" ht="30" customHeight="1" x14ac:dyDescent="0.3">
      <c r="A36" s="65" t="s">
        <v>64</v>
      </c>
      <c r="B36" s="66"/>
      <c r="C36" s="66"/>
      <c r="D36" s="66"/>
      <c r="E36" s="66"/>
      <c r="F36" s="66"/>
      <c r="G36" s="66"/>
      <c r="H36" s="66"/>
      <c r="I36" s="67"/>
      <c r="J36" s="19"/>
      <c r="K36" s="64" t="s">
        <v>65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22"/>
      <c r="BI36" s="54" t="s">
        <v>29</v>
      </c>
      <c r="BJ36" s="55"/>
      <c r="BK36" s="55"/>
      <c r="BL36" s="55"/>
      <c r="BM36" s="55"/>
      <c r="BN36" s="55"/>
      <c r="BO36" s="55"/>
      <c r="BP36" s="55"/>
      <c r="BQ36" s="55"/>
      <c r="BR36" s="55"/>
      <c r="BS36" s="56"/>
      <c r="BT36" s="54">
        <v>0</v>
      </c>
      <c r="BU36" s="55"/>
      <c r="BV36" s="55"/>
      <c r="BW36" s="55"/>
      <c r="BX36" s="55"/>
      <c r="BY36" s="55"/>
      <c r="BZ36" s="55"/>
      <c r="CA36" s="55"/>
      <c r="CB36" s="55"/>
      <c r="CC36" s="56"/>
      <c r="CD36" s="54">
        <v>0</v>
      </c>
      <c r="CE36" s="55"/>
      <c r="CF36" s="55"/>
      <c r="CG36" s="55"/>
      <c r="CH36" s="55"/>
      <c r="CI36" s="55"/>
      <c r="CJ36" s="55"/>
      <c r="CK36" s="55"/>
      <c r="CL36" s="55"/>
      <c r="CM36" s="56"/>
      <c r="CN36" s="58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/>
    </row>
    <row r="37" spans="1:108" s="98" customFormat="1" ht="33.5" customHeight="1" x14ac:dyDescent="0.3">
      <c r="A37" s="65" t="s">
        <v>67</v>
      </c>
      <c r="B37" s="66"/>
      <c r="C37" s="66"/>
      <c r="D37" s="66"/>
      <c r="E37" s="66"/>
      <c r="F37" s="66"/>
      <c r="G37" s="66"/>
      <c r="H37" s="66"/>
      <c r="I37" s="67"/>
      <c r="J37" s="19"/>
      <c r="K37" s="64" t="s">
        <v>68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22"/>
      <c r="BI37" s="54" t="s">
        <v>29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56"/>
      <c r="BT37" s="108">
        <v>271.98</v>
      </c>
      <c r="BU37" s="111"/>
      <c r="BV37" s="111"/>
      <c r="BW37" s="111"/>
      <c r="BX37" s="111"/>
      <c r="BY37" s="111"/>
      <c r="BZ37" s="111"/>
      <c r="CA37" s="111"/>
      <c r="CB37" s="111"/>
      <c r="CC37" s="112"/>
      <c r="CD37" s="54">
        <f>347.2+86.9+366.8</f>
        <v>800.90000000000009</v>
      </c>
      <c r="CE37" s="55"/>
      <c r="CF37" s="55"/>
      <c r="CG37" s="55"/>
      <c r="CH37" s="55"/>
      <c r="CI37" s="55"/>
      <c r="CJ37" s="55"/>
      <c r="CK37" s="55"/>
      <c r="CL37" s="55"/>
      <c r="CM37" s="56"/>
      <c r="CN37" s="61" t="s">
        <v>69</v>
      </c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3"/>
    </row>
    <row r="38" spans="1:108" s="98" customFormat="1" ht="30" customHeight="1" x14ac:dyDescent="0.3">
      <c r="A38" s="65" t="s">
        <v>70</v>
      </c>
      <c r="B38" s="66"/>
      <c r="C38" s="66"/>
      <c r="D38" s="66"/>
      <c r="E38" s="66"/>
      <c r="F38" s="66"/>
      <c r="G38" s="66"/>
      <c r="H38" s="66"/>
      <c r="I38" s="67"/>
      <c r="J38" s="19"/>
      <c r="K38" s="64" t="s">
        <v>71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22"/>
      <c r="BI38" s="54" t="s">
        <v>29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6"/>
      <c r="BT38" s="54">
        <v>790.12</v>
      </c>
      <c r="BU38" s="55"/>
      <c r="BV38" s="55"/>
      <c r="BW38" s="55"/>
      <c r="BX38" s="55"/>
      <c r="BY38" s="55"/>
      <c r="BZ38" s="55"/>
      <c r="CA38" s="55"/>
      <c r="CB38" s="55"/>
      <c r="CC38" s="56"/>
      <c r="CD38" s="54">
        <v>220.3</v>
      </c>
      <c r="CE38" s="55"/>
      <c r="CF38" s="55"/>
      <c r="CG38" s="55"/>
      <c r="CH38" s="55"/>
      <c r="CI38" s="55"/>
      <c r="CJ38" s="55"/>
      <c r="CK38" s="55"/>
      <c r="CL38" s="55"/>
      <c r="CM38" s="56"/>
      <c r="CN38" s="58" t="s">
        <v>34</v>
      </c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60"/>
    </row>
    <row r="39" spans="1:108" s="98" customFormat="1" ht="30" customHeight="1" x14ac:dyDescent="0.3">
      <c r="A39" s="65" t="s">
        <v>72</v>
      </c>
      <c r="B39" s="66"/>
      <c r="C39" s="66"/>
      <c r="D39" s="66"/>
      <c r="E39" s="66"/>
      <c r="F39" s="66"/>
      <c r="G39" s="66"/>
      <c r="H39" s="66"/>
      <c r="I39" s="67"/>
      <c r="J39" s="19"/>
      <c r="K39" s="64" t="s">
        <v>73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22"/>
      <c r="BI39" s="54" t="s">
        <v>29</v>
      </c>
      <c r="BJ39" s="55"/>
      <c r="BK39" s="55"/>
      <c r="BL39" s="55"/>
      <c r="BM39" s="55"/>
      <c r="BN39" s="55"/>
      <c r="BO39" s="55"/>
      <c r="BP39" s="55"/>
      <c r="BQ39" s="55"/>
      <c r="BR39" s="55"/>
      <c r="BS39" s="56"/>
      <c r="BT39" s="108">
        <v>885.9</v>
      </c>
      <c r="BU39" s="111"/>
      <c r="BV39" s="111"/>
      <c r="BW39" s="111"/>
      <c r="BX39" s="111"/>
      <c r="BY39" s="111"/>
      <c r="BZ39" s="111"/>
      <c r="CA39" s="111"/>
      <c r="CB39" s="111"/>
      <c r="CC39" s="112"/>
      <c r="CD39" s="54">
        <v>1923.2</v>
      </c>
      <c r="CE39" s="55"/>
      <c r="CF39" s="55"/>
      <c r="CG39" s="55"/>
      <c r="CH39" s="55"/>
      <c r="CI39" s="55"/>
      <c r="CJ39" s="55"/>
      <c r="CK39" s="55"/>
      <c r="CL39" s="55"/>
      <c r="CM39" s="56"/>
      <c r="CN39" s="61" t="s">
        <v>69</v>
      </c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3"/>
    </row>
    <row r="40" spans="1:108" s="98" customFormat="1" ht="34" customHeight="1" x14ac:dyDescent="0.3">
      <c r="A40" s="65" t="s">
        <v>74</v>
      </c>
      <c r="B40" s="66"/>
      <c r="C40" s="66"/>
      <c r="D40" s="66"/>
      <c r="E40" s="66"/>
      <c r="F40" s="66"/>
      <c r="G40" s="66"/>
      <c r="H40" s="66"/>
      <c r="I40" s="67"/>
      <c r="J40" s="19"/>
      <c r="K40" s="64" t="s">
        <v>75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22"/>
      <c r="BI40" s="54" t="s">
        <v>29</v>
      </c>
      <c r="BJ40" s="55"/>
      <c r="BK40" s="55"/>
      <c r="BL40" s="55"/>
      <c r="BM40" s="55"/>
      <c r="BN40" s="55"/>
      <c r="BO40" s="55"/>
      <c r="BP40" s="55"/>
      <c r="BQ40" s="55"/>
      <c r="BR40" s="55"/>
      <c r="BS40" s="56"/>
      <c r="BT40" s="108">
        <v>4072.99</v>
      </c>
      <c r="BU40" s="111"/>
      <c r="BV40" s="111"/>
      <c r="BW40" s="111"/>
      <c r="BX40" s="111"/>
      <c r="BY40" s="111"/>
      <c r="BZ40" s="111"/>
      <c r="CA40" s="111"/>
      <c r="CB40" s="111"/>
      <c r="CC40" s="112"/>
      <c r="CD40" s="54">
        <v>20059.099999999999</v>
      </c>
      <c r="CE40" s="55"/>
      <c r="CF40" s="55"/>
      <c r="CG40" s="55"/>
      <c r="CH40" s="55"/>
      <c r="CI40" s="55"/>
      <c r="CJ40" s="55"/>
      <c r="CK40" s="55"/>
      <c r="CL40" s="55"/>
      <c r="CM40" s="56"/>
      <c r="CN40" s="61" t="s">
        <v>69</v>
      </c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3"/>
    </row>
    <row r="41" spans="1:108" s="98" customFormat="1" ht="30" customHeight="1" x14ac:dyDescent="0.3">
      <c r="A41" s="65" t="s">
        <v>76</v>
      </c>
      <c r="B41" s="66"/>
      <c r="C41" s="66"/>
      <c r="D41" s="66"/>
      <c r="E41" s="66"/>
      <c r="F41" s="66"/>
      <c r="G41" s="66"/>
      <c r="H41" s="66"/>
      <c r="I41" s="67"/>
      <c r="J41" s="19"/>
      <c r="K41" s="64" t="s">
        <v>77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22"/>
      <c r="BI41" s="54" t="s">
        <v>29</v>
      </c>
      <c r="BJ41" s="55"/>
      <c r="BK41" s="55"/>
      <c r="BL41" s="55"/>
      <c r="BM41" s="55"/>
      <c r="BN41" s="55"/>
      <c r="BO41" s="55"/>
      <c r="BP41" s="55"/>
      <c r="BQ41" s="55"/>
      <c r="BR41" s="55"/>
      <c r="BS41" s="56"/>
      <c r="BT41" s="54">
        <v>13.75</v>
      </c>
      <c r="BU41" s="55"/>
      <c r="BV41" s="55"/>
      <c r="BW41" s="55"/>
      <c r="BX41" s="55"/>
      <c r="BY41" s="55"/>
      <c r="BZ41" s="55"/>
      <c r="CA41" s="55"/>
      <c r="CB41" s="55"/>
      <c r="CC41" s="56"/>
      <c r="CD41" s="54">
        <v>8.5</v>
      </c>
      <c r="CE41" s="55"/>
      <c r="CF41" s="55"/>
      <c r="CG41" s="55"/>
      <c r="CH41" s="55"/>
      <c r="CI41" s="55"/>
      <c r="CJ41" s="55"/>
      <c r="CK41" s="55"/>
      <c r="CL41" s="55"/>
      <c r="CM41" s="56"/>
      <c r="CN41" s="58" t="s">
        <v>34</v>
      </c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60"/>
    </row>
    <row r="42" spans="1:108" s="98" customFormat="1" ht="32" customHeight="1" x14ac:dyDescent="0.3">
      <c r="A42" s="65" t="s">
        <v>78</v>
      </c>
      <c r="B42" s="66"/>
      <c r="C42" s="66"/>
      <c r="D42" s="66"/>
      <c r="E42" s="66"/>
      <c r="F42" s="66"/>
      <c r="G42" s="66"/>
      <c r="H42" s="66"/>
      <c r="I42" s="67"/>
      <c r="J42" s="19"/>
      <c r="K42" s="64" t="s">
        <v>79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22"/>
      <c r="BI42" s="54" t="s">
        <v>29</v>
      </c>
      <c r="BJ42" s="55"/>
      <c r="BK42" s="55"/>
      <c r="BL42" s="55"/>
      <c r="BM42" s="55"/>
      <c r="BN42" s="55"/>
      <c r="BO42" s="55"/>
      <c r="BP42" s="55"/>
      <c r="BQ42" s="55"/>
      <c r="BR42" s="55"/>
      <c r="BS42" s="56"/>
      <c r="BT42" s="54">
        <v>805.07</v>
      </c>
      <c r="BU42" s="55"/>
      <c r="BV42" s="55"/>
      <c r="BW42" s="55"/>
      <c r="BX42" s="55"/>
      <c r="BY42" s="55"/>
      <c r="BZ42" s="55"/>
      <c r="CA42" s="55"/>
      <c r="CB42" s="55"/>
      <c r="CC42" s="56"/>
      <c r="CD42" s="54">
        <v>912.7</v>
      </c>
      <c r="CE42" s="55"/>
      <c r="CF42" s="55"/>
      <c r="CG42" s="55"/>
      <c r="CH42" s="55"/>
      <c r="CI42" s="55"/>
      <c r="CJ42" s="55"/>
      <c r="CK42" s="55"/>
      <c r="CL42" s="55"/>
      <c r="CM42" s="56"/>
      <c r="CN42" s="61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3"/>
    </row>
    <row r="43" spans="1:108" s="98" customFormat="1" ht="31" customHeight="1" x14ac:dyDescent="0.3">
      <c r="A43" s="65" t="s">
        <v>80</v>
      </c>
      <c r="B43" s="66"/>
      <c r="C43" s="66"/>
      <c r="D43" s="66"/>
      <c r="E43" s="66"/>
      <c r="F43" s="66"/>
      <c r="G43" s="66"/>
      <c r="H43" s="66"/>
      <c r="I43" s="67"/>
      <c r="J43" s="19"/>
      <c r="K43" s="64" t="s">
        <v>81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22"/>
      <c r="BI43" s="54" t="s">
        <v>29</v>
      </c>
      <c r="BJ43" s="55"/>
      <c r="BK43" s="55"/>
      <c r="BL43" s="55"/>
      <c r="BM43" s="55"/>
      <c r="BN43" s="55"/>
      <c r="BO43" s="55"/>
      <c r="BP43" s="55"/>
      <c r="BQ43" s="55"/>
      <c r="BR43" s="55"/>
      <c r="BS43" s="56"/>
      <c r="BT43" s="108">
        <v>3327.56</v>
      </c>
      <c r="BU43" s="111"/>
      <c r="BV43" s="111"/>
      <c r="BW43" s="111"/>
      <c r="BX43" s="111"/>
      <c r="BY43" s="111"/>
      <c r="BZ43" s="111"/>
      <c r="CA43" s="111"/>
      <c r="CB43" s="111"/>
      <c r="CC43" s="112"/>
      <c r="CD43" s="54">
        <f>654.9+1826.5+659.2+351.3+3324.8+1623.8+89.1+157.8+3469.2</f>
        <v>12156.599999999999</v>
      </c>
      <c r="CE43" s="55"/>
      <c r="CF43" s="55"/>
      <c r="CG43" s="55"/>
      <c r="CH43" s="55"/>
      <c r="CI43" s="55"/>
      <c r="CJ43" s="55"/>
      <c r="CK43" s="55"/>
      <c r="CL43" s="55"/>
      <c r="CM43" s="56"/>
      <c r="CN43" s="61" t="s">
        <v>69</v>
      </c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3"/>
    </row>
    <row r="44" spans="1:108" s="98" customFormat="1" ht="45" customHeight="1" x14ac:dyDescent="0.3">
      <c r="A44" s="65" t="s">
        <v>82</v>
      </c>
      <c r="B44" s="66"/>
      <c r="C44" s="66"/>
      <c r="D44" s="66"/>
      <c r="E44" s="66"/>
      <c r="F44" s="66"/>
      <c r="G44" s="66"/>
      <c r="H44" s="66"/>
      <c r="I44" s="67"/>
      <c r="J44" s="19"/>
      <c r="K44" s="64" t="s">
        <v>83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22"/>
      <c r="BI44" s="54" t="s">
        <v>29</v>
      </c>
      <c r="BJ44" s="55"/>
      <c r="BK44" s="55"/>
      <c r="BL44" s="55"/>
      <c r="BM44" s="55"/>
      <c r="BN44" s="55"/>
      <c r="BO44" s="55"/>
      <c r="BP44" s="55"/>
      <c r="BQ44" s="55"/>
      <c r="BR44" s="55"/>
      <c r="BS44" s="56"/>
      <c r="BT44" s="54">
        <v>0</v>
      </c>
      <c r="BU44" s="55"/>
      <c r="BV44" s="55"/>
      <c r="BW44" s="55"/>
      <c r="BX44" s="55"/>
      <c r="BY44" s="55"/>
      <c r="BZ44" s="55"/>
      <c r="CA44" s="55"/>
      <c r="CB44" s="55"/>
      <c r="CC44" s="56"/>
      <c r="CD44" s="54">
        <v>0</v>
      </c>
      <c r="CE44" s="55"/>
      <c r="CF44" s="55"/>
      <c r="CG44" s="55"/>
      <c r="CH44" s="55"/>
      <c r="CI44" s="55"/>
      <c r="CJ44" s="55"/>
      <c r="CK44" s="55"/>
      <c r="CL44" s="55"/>
      <c r="CM44" s="56"/>
      <c r="CN44" s="51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3"/>
    </row>
    <row r="45" spans="1:108" s="98" customFormat="1" ht="33" customHeight="1" x14ac:dyDescent="0.3">
      <c r="A45" s="65" t="s">
        <v>84</v>
      </c>
      <c r="B45" s="66"/>
      <c r="C45" s="66"/>
      <c r="D45" s="66"/>
      <c r="E45" s="66"/>
      <c r="F45" s="66"/>
      <c r="G45" s="66"/>
      <c r="H45" s="66"/>
      <c r="I45" s="67"/>
      <c r="J45" s="19"/>
      <c r="K45" s="64" t="s">
        <v>85</v>
      </c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22"/>
      <c r="BI45" s="54" t="s">
        <v>29</v>
      </c>
      <c r="BJ45" s="55"/>
      <c r="BK45" s="55"/>
      <c r="BL45" s="55"/>
      <c r="BM45" s="55"/>
      <c r="BN45" s="55"/>
      <c r="BO45" s="55"/>
      <c r="BP45" s="55"/>
      <c r="BQ45" s="55"/>
      <c r="BR45" s="55"/>
      <c r="BS45" s="56"/>
      <c r="BT45" s="54">
        <v>5167.9799999999996</v>
      </c>
      <c r="BU45" s="55"/>
      <c r="BV45" s="55"/>
      <c r="BW45" s="55"/>
      <c r="BX45" s="55"/>
      <c r="BY45" s="55"/>
      <c r="BZ45" s="55"/>
      <c r="CA45" s="55"/>
      <c r="CB45" s="55"/>
      <c r="CC45" s="56"/>
      <c r="CD45" s="54">
        <f>3435+0+52683+0</f>
        <v>56118</v>
      </c>
      <c r="CE45" s="55"/>
      <c r="CF45" s="55"/>
      <c r="CG45" s="55"/>
      <c r="CH45" s="55"/>
      <c r="CI45" s="55"/>
      <c r="CJ45" s="55"/>
      <c r="CK45" s="55"/>
      <c r="CL45" s="55"/>
      <c r="CM45" s="56"/>
      <c r="CN45" s="58" t="s">
        <v>66</v>
      </c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60"/>
    </row>
    <row r="46" spans="1:108" s="98" customFormat="1" ht="30" customHeight="1" x14ac:dyDescent="0.3">
      <c r="A46" s="65" t="s">
        <v>86</v>
      </c>
      <c r="B46" s="66"/>
      <c r="C46" s="66"/>
      <c r="D46" s="66"/>
      <c r="E46" s="66"/>
      <c r="F46" s="66"/>
      <c r="G46" s="66"/>
      <c r="H46" s="66"/>
      <c r="I46" s="67"/>
      <c r="J46" s="19"/>
      <c r="K46" s="64" t="s">
        <v>87</v>
      </c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22"/>
      <c r="BI46" s="54" t="s">
        <v>29</v>
      </c>
      <c r="BJ46" s="55"/>
      <c r="BK46" s="55"/>
      <c r="BL46" s="55"/>
      <c r="BM46" s="55"/>
      <c r="BN46" s="55"/>
      <c r="BO46" s="55"/>
      <c r="BP46" s="55"/>
      <c r="BQ46" s="55"/>
      <c r="BR46" s="55"/>
      <c r="BS46" s="56"/>
      <c r="BT46" s="108">
        <f>BT47+BT48+BT49+BT50+BT51+BT52+BT53+BT54+BT55+BT56+BT58+BT59</f>
        <v>234884.19999999998</v>
      </c>
      <c r="BU46" s="111"/>
      <c r="BV46" s="111"/>
      <c r="BW46" s="111"/>
      <c r="BX46" s="111"/>
      <c r="BY46" s="111"/>
      <c r="BZ46" s="111"/>
      <c r="CA46" s="111"/>
      <c r="CB46" s="111"/>
      <c r="CC46" s="112"/>
      <c r="CD46" s="57">
        <f>CD47+CD48+CD49+CD50+CD51+CD52+CD53+CD54+CD55+CD56+CD58+CD59</f>
        <v>296887.2</v>
      </c>
      <c r="CE46" s="55"/>
      <c r="CF46" s="55"/>
      <c r="CG46" s="55"/>
      <c r="CH46" s="55"/>
      <c r="CI46" s="55"/>
      <c r="CJ46" s="55"/>
      <c r="CK46" s="55"/>
      <c r="CL46" s="55"/>
      <c r="CM46" s="56"/>
      <c r="CN46" s="51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3"/>
    </row>
    <row r="47" spans="1:108" s="98" customFormat="1" ht="31" customHeight="1" x14ac:dyDescent="0.3">
      <c r="A47" s="65" t="s">
        <v>88</v>
      </c>
      <c r="B47" s="66"/>
      <c r="C47" s="66"/>
      <c r="D47" s="66"/>
      <c r="E47" s="66"/>
      <c r="F47" s="66"/>
      <c r="G47" s="66"/>
      <c r="H47" s="66"/>
      <c r="I47" s="67"/>
      <c r="J47" s="19"/>
      <c r="K47" s="64" t="s">
        <v>89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22"/>
      <c r="BI47" s="54" t="s">
        <v>29</v>
      </c>
      <c r="BJ47" s="55"/>
      <c r="BK47" s="55"/>
      <c r="BL47" s="55"/>
      <c r="BM47" s="55"/>
      <c r="BN47" s="55"/>
      <c r="BO47" s="55"/>
      <c r="BP47" s="55"/>
      <c r="BQ47" s="55"/>
      <c r="BR47" s="55"/>
      <c r="BS47" s="56"/>
      <c r="BT47" s="54">
        <v>28744.85</v>
      </c>
      <c r="BU47" s="55"/>
      <c r="BV47" s="55"/>
      <c r="BW47" s="55"/>
      <c r="BX47" s="55"/>
      <c r="BY47" s="55"/>
      <c r="BZ47" s="55"/>
      <c r="CA47" s="55"/>
      <c r="CB47" s="55"/>
      <c r="CC47" s="56"/>
      <c r="CD47" s="54">
        <v>31724.2</v>
      </c>
      <c r="CE47" s="55"/>
      <c r="CF47" s="55"/>
      <c r="CG47" s="55"/>
      <c r="CH47" s="55"/>
      <c r="CI47" s="55"/>
      <c r="CJ47" s="55"/>
      <c r="CK47" s="55"/>
      <c r="CL47" s="55"/>
      <c r="CM47" s="56"/>
      <c r="CN47" s="58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60"/>
    </row>
    <row r="48" spans="1:108" s="98" customFormat="1" ht="45" customHeight="1" x14ac:dyDescent="0.3">
      <c r="A48" s="65" t="s">
        <v>90</v>
      </c>
      <c r="B48" s="66"/>
      <c r="C48" s="66"/>
      <c r="D48" s="66"/>
      <c r="E48" s="66"/>
      <c r="F48" s="66"/>
      <c r="G48" s="66"/>
      <c r="H48" s="66"/>
      <c r="I48" s="67"/>
      <c r="J48" s="19"/>
      <c r="K48" s="64" t="s">
        <v>91</v>
      </c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22"/>
      <c r="BI48" s="54" t="s">
        <v>29</v>
      </c>
      <c r="BJ48" s="55"/>
      <c r="BK48" s="55"/>
      <c r="BL48" s="55"/>
      <c r="BM48" s="55"/>
      <c r="BN48" s="55"/>
      <c r="BO48" s="55"/>
      <c r="BP48" s="55"/>
      <c r="BQ48" s="55"/>
      <c r="BR48" s="55"/>
      <c r="BS48" s="56"/>
      <c r="BT48" s="54"/>
      <c r="BU48" s="55"/>
      <c r="BV48" s="55"/>
      <c r="BW48" s="55"/>
      <c r="BX48" s="55"/>
      <c r="BY48" s="55"/>
      <c r="BZ48" s="55"/>
      <c r="CA48" s="55"/>
      <c r="CB48" s="55"/>
      <c r="CC48" s="56"/>
      <c r="CD48" s="54"/>
      <c r="CE48" s="55"/>
      <c r="CF48" s="55"/>
      <c r="CG48" s="55"/>
      <c r="CH48" s="55"/>
      <c r="CI48" s="55"/>
      <c r="CJ48" s="55"/>
      <c r="CK48" s="55"/>
      <c r="CL48" s="55"/>
      <c r="CM48" s="56"/>
      <c r="CN48" s="51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3"/>
    </row>
    <row r="49" spans="1:108" s="98" customFormat="1" ht="36" customHeight="1" x14ac:dyDescent="0.3">
      <c r="A49" s="65" t="s">
        <v>92</v>
      </c>
      <c r="B49" s="66"/>
      <c r="C49" s="66"/>
      <c r="D49" s="66"/>
      <c r="E49" s="66"/>
      <c r="F49" s="66"/>
      <c r="G49" s="66"/>
      <c r="H49" s="66"/>
      <c r="I49" s="67"/>
      <c r="J49" s="19"/>
      <c r="K49" s="64" t="s">
        <v>93</v>
      </c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22"/>
      <c r="BI49" s="54" t="s">
        <v>29</v>
      </c>
      <c r="BJ49" s="55"/>
      <c r="BK49" s="55"/>
      <c r="BL49" s="55"/>
      <c r="BM49" s="55"/>
      <c r="BN49" s="55"/>
      <c r="BO49" s="55"/>
      <c r="BP49" s="55"/>
      <c r="BQ49" s="55"/>
      <c r="BR49" s="55"/>
      <c r="BS49" s="56"/>
      <c r="BT49" s="108">
        <v>59618.92</v>
      </c>
      <c r="BU49" s="111"/>
      <c r="BV49" s="111"/>
      <c r="BW49" s="111"/>
      <c r="BX49" s="111"/>
      <c r="BY49" s="111"/>
      <c r="BZ49" s="111"/>
      <c r="CA49" s="111"/>
      <c r="CB49" s="111"/>
      <c r="CC49" s="112"/>
      <c r="CD49" s="54">
        <v>55020.4</v>
      </c>
      <c r="CE49" s="55"/>
      <c r="CF49" s="55"/>
      <c r="CG49" s="55"/>
      <c r="CH49" s="55"/>
      <c r="CI49" s="55"/>
      <c r="CJ49" s="55"/>
      <c r="CK49" s="55"/>
      <c r="CL49" s="55"/>
      <c r="CM49" s="56"/>
      <c r="CN49" s="61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3"/>
    </row>
    <row r="50" spans="1:108" s="98" customFormat="1" ht="35.5" customHeight="1" x14ac:dyDescent="0.3">
      <c r="A50" s="65" t="s">
        <v>94</v>
      </c>
      <c r="B50" s="66"/>
      <c r="C50" s="66"/>
      <c r="D50" s="66"/>
      <c r="E50" s="66"/>
      <c r="F50" s="66"/>
      <c r="G50" s="66"/>
      <c r="H50" s="66"/>
      <c r="I50" s="67"/>
      <c r="J50" s="19"/>
      <c r="K50" s="64" t="s">
        <v>95</v>
      </c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22"/>
      <c r="BI50" s="54" t="s">
        <v>29</v>
      </c>
      <c r="BJ50" s="55"/>
      <c r="BK50" s="55"/>
      <c r="BL50" s="55"/>
      <c r="BM50" s="55"/>
      <c r="BN50" s="55"/>
      <c r="BO50" s="55"/>
      <c r="BP50" s="55"/>
      <c r="BQ50" s="55"/>
      <c r="BR50" s="55"/>
      <c r="BS50" s="56"/>
      <c r="BT50" s="54">
        <v>63518.31</v>
      </c>
      <c r="BU50" s="55"/>
      <c r="BV50" s="55"/>
      <c r="BW50" s="55"/>
      <c r="BX50" s="55"/>
      <c r="BY50" s="55"/>
      <c r="BZ50" s="55"/>
      <c r="CA50" s="55"/>
      <c r="CB50" s="55"/>
      <c r="CC50" s="56"/>
      <c r="CD50" s="54">
        <v>77950.7</v>
      </c>
      <c r="CE50" s="55"/>
      <c r="CF50" s="55"/>
      <c r="CG50" s="55"/>
      <c r="CH50" s="55"/>
      <c r="CI50" s="55"/>
      <c r="CJ50" s="55"/>
      <c r="CK50" s="55"/>
      <c r="CL50" s="55"/>
      <c r="CM50" s="56"/>
      <c r="CN50" s="61" t="s">
        <v>69</v>
      </c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spans="1:108" s="98" customFormat="1" ht="60" customHeight="1" x14ac:dyDescent="0.3">
      <c r="A51" s="65" t="s">
        <v>96</v>
      </c>
      <c r="B51" s="66"/>
      <c r="C51" s="66"/>
      <c r="D51" s="66"/>
      <c r="E51" s="66"/>
      <c r="F51" s="66"/>
      <c r="G51" s="66"/>
      <c r="H51" s="66"/>
      <c r="I51" s="67"/>
      <c r="J51" s="19"/>
      <c r="K51" s="64" t="s">
        <v>97</v>
      </c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22"/>
      <c r="BI51" s="54" t="s">
        <v>29</v>
      </c>
      <c r="BJ51" s="55"/>
      <c r="BK51" s="55"/>
      <c r="BL51" s="55"/>
      <c r="BM51" s="55"/>
      <c r="BN51" s="55"/>
      <c r="BO51" s="55"/>
      <c r="BP51" s="55"/>
      <c r="BQ51" s="55"/>
      <c r="BR51" s="55"/>
      <c r="BS51" s="56"/>
      <c r="BT51" s="54"/>
      <c r="BU51" s="55"/>
      <c r="BV51" s="55"/>
      <c r="BW51" s="55"/>
      <c r="BX51" s="55"/>
      <c r="BY51" s="55"/>
      <c r="BZ51" s="55"/>
      <c r="CA51" s="55"/>
      <c r="CB51" s="55"/>
      <c r="CC51" s="56"/>
      <c r="CD51" s="54"/>
      <c r="CE51" s="55"/>
      <c r="CF51" s="55"/>
      <c r="CG51" s="55"/>
      <c r="CH51" s="55"/>
      <c r="CI51" s="55"/>
      <c r="CJ51" s="55"/>
      <c r="CK51" s="55"/>
      <c r="CL51" s="55"/>
      <c r="CM51" s="56"/>
      <c r="CN51" s="51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3"/>
    </row>
    <row r="52" spans="1:108" s="98" customFormat="1" ht="32" customHeight="1" x14ac:dyDescent="0.3">
      <c r="A52" s="65" t="s">
        <v>98</v>
      </c>
      <c r="B52" s="66"/>
      <c r="C52" s="66"/>
      <c r="D52" s="66"/>
      <c r="E52" s="66"/>
      <c r="F52" s="66"/>
      <c r="G52" s="66"/>
      <c r="H52" s="66"/>
      <c r="I52" s="67"/>
      <c r="J52" s="19"/>
      <c r="K52" s="64" t="s">
        <v>99</v>
      </c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22"/>
      <c r="BI52" s="54" t="s">
        <v>29</v>
      </c>
      <c r="BJ52" s="55"/>
      <c r="BK52" s="55"/>
      <c r="BL52" s="55"/>
      <c r="BM52" s="55"/>
      <c r="BN52" s="55"/>
      <c r="BO52" s="55"/>
      <c r="BP52" s="55"/>
      <c r="BQ52" s="55"/>
      <c r="BR52" s="55"/>
      <c r="BS52" s="56"/>
      <c r="BT52" s="108">
        <v>10060</v>
      </c>
      <c r="BU52" s="111"/>
      <c r="BV52" s="111"/>
      <c r="BW52" s="111"/>
      <c r="BX52" s="111"/>
      <c r="BY52" s="111"/>
      <c r="BZ52" s="111"/>
      <c r="CA52" s="111"/>
      <c r="CB52" s="111"/>
      <c r="CC52" s="112"/>
      <c r="CD52" s="54">
        <v>59047.1</v>
      </c>
      <c r="CE52" s="55"/>
      <c r="CF52" s="55"/>
      <c r="CG52" s="55"/>
      <c r="CH52" s="55"/>
      <c r="CI52" s="55"/>
      <c r="CJ52" s="55"/>
      <c r="CK52" s="55"/>
      <c r="CL52" s="55"/>
      <c r="CM52" s="56"/>
      <c r="CN52" s="58" t="s">
        <v>66</v>
      </c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60"/>
    </row>
    <row r="53" spans="1:108" s="98" customFormat="1" ht="15" customHeight="1" x14ac:dyDescent="0.3">
      <c r="A53" s="65" t="s">
        <v>100</v>
      </c>
      <c r="B53" s="66"/>
      <c r="C53" s="66"/>
      <c r="D53" s="66"/>
      <c r="E53" s="66"/>
      <c r="F53" s="66"/>
      <c r="G53" s="66"/>
      <c r="H53" s="66"/>
      <c r="I53" s="67"/>
      <c r="J53" s="19"/>
      <c r="K53" s="64" t="s">
        <v>101</v>
      </c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22"/>
      <c r="BI53" s="54" t="s">
        <v>29</v>
      </c>
      <c r="BJ53" s="55"/>
      <c r="BK53" s="55"/>
      <c r="BL53" s="55"/>
      <c r="BM53" s="55"/>
      <c r="BN53" s="55"/>
      <c r="BO53" s="55"/>
      <c r="BP53" s="55"/>
      <c r="BQ53" s="55"/>
      <c r="BR53" s="55"/>
      <c r="BS53" s="56"/>
      <c r="BT53" s="108">
        <v>30261.77</v>
      </c>
      <c r="BU53" s="111"/>
      <c r="BV53" s="111"/>
      <c r="BW53" s="111"/>
      <c r="BX53" s="111"/>
      <c r="BY53" s="111"/>
      <c r="BZ53" s="111"/>
      <c r="CA53" s="111"/>
      <c r="CB53" s="111"/>
      <c r="CC53" s="112"/>
      <c r="CD53" s="57">
        <v>30664.799999999999</v>
      </c>
      <c r="CE53" s="109"/>
      <c r="CF53" s="109"/>
      <c r="CG53" s="109"/>
      <c r="CH53" s="109"/>
      <c r="CI53" s="109"/>
      <c r="CJ53" s="109"/>
      <c r="CK53" s="109"/>
      <c r="CL53" s="109"/>
      <c r="CM53" s="110"/>
      <c r="CN53" s="51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3"/>
    </row>
    <row r="54" spans="1:108" s="98" customFormat="1" ht="30.5" customHeight="1" x14ac:dyDescent="0.3">
      <c r="A54" s="65" t="s">
        <v>102</v>
      </c>
      <c r="B54" s="66"/>
      <c r="C54" s="66"/>
      <c r="D54" s="66"/>
      <c r="E54" s="66"/>
      <c r="F54" s="66"/>
      <c r="G54" s="66"/>
      <c r="H54" s="66"/>
      <c r="I54" s="67"/>
      <c r="J54" s="19"/>
      <c r="K54" s="64" t="s">
        <v>103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22"/>
      <c r="BI54" s="54" t="s">
        <v>29</v>
      </c>
      <c r="BJ54" s="55"/>
      <c r="BK54" s="55"/>
      <c r="BL54" s="55"/>
      <c r="BM54" s="55"/>
      <c r="BN54" s="55"/>
      <c r="BO54" s="55"/>
      <c r="BP54" s="55"/>
      <c r="BQ54" s="55"/>
      <c r="BR54" s="55"/>
      <c r="BS54" s="56"/>
      <c r="BT54" s="108">
        <v>0</v>
      </c>
      <c r="BU54" s="111"/>
      <c r="BV54" s="111"/>
      <c r="BW54" s="111"/>
      <c r="BX54" s="111"/>
      <c r="BY54" s="111"/>
      <c r="BZ54" s="111"/>
      <c r="CA54" s="111"/>
      <c r="CB54" s="111"/>
      <c r="CC54" s="112"/>
      <c r="CD54" s="57">
        <f>6476-0</f>
        <v>6476</v>
      </c>
      <c r="CE54" s="109"/>
      <c r="CF54" s="109"/>
      <c r="CG54" s="109"/>
      <c r="CH54" s="109"/>
      <c r="CI54" s="109"/>
      <c r="CJ54" s="109"/>
      <c r="CK54" s="109"/>
      <c r="CL54" s="109"/>
      <c r="CM54" s="110"/>
      <c r="CN54" s="58" t="s">
        <v>66</v>
      </c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60"/>
    </row>
    <row r="55" spans="1:108" s="98" customFormat="1" ht="30.5" customHeight="1" x14ac:dyDescent="0.3">
      <c r="A55" s="65" t="s">
        <v>104</v>
      </c>
      <c r="B55" s="66"/>
      <c r="C55" s="66"/>
      <c r="D55" s="66"/>
      <c r="E55" s="66"/>
      <c r="F55" s="66"/>
      <c r="G55" s="66"/>
      <c r="H55" s="66"/>
      <c r="I55" s="67"/>
      <c r="J55" s="19"/>
      <c r="K55" s="64" t="s">
        <v>105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22"/>
      <c r="BI55" s="54" t="s">
        <v>29</v>
      </c>
      <c r="BJ55" s="55"/>
      <c r="BK55" s="55"/>
      <c r="BL55" s="55"/>
      <c r="BM55" s="55"/>
      <c r="BN55" s="55"/>
      <c r="BO55" s="55"/>
      <c r="BP55" s="55"/>
      <c r="BQ55" s="55"/>
      <c r="BR55" s="55"/>
      <c r="BS55" s="56"/>
      <c r="BT55" s="108">
        <v>14758.37</v>
      </c>
      <c r="BU55" s="111"/>
      <c r="BV55" s="111"/>
      <c r="BW55" s="111"/>
      <c r="BX55" s="111"/>
      <c r="BY55" s="111"/>
      <c r="BZ55" s="111"/>
      <c r="CA55" s="111"/>
      <c r="CB55" s="111"/>
      <c r="CC55" s="112"/>
      <c r="CD55" s="54">
        <v>13642.6</v>
      </c>
      <c r="CE55" s="55"/>
      <c r="CF55" s="55"/>
      <c r="CG55" s="55"/>
      <c r="CH55" s="55"/>
      <c r="CI55" s="55"/>
      <c r="CJ55" s="55"/>
      <c r="CK55" s="55"/>
      <c r="CL55" s="55"/>
      <c r="CM55" s="56"/>
      <c r="CN55" s="58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60"/>
    </row>
    <row r="56" spans="1:108" s="98" customFormat="1" ht="72.75" customHeight="1" x14ac:dyDescent="0.3">
      <c r="A56" s="65" t="s">
        <v>106</v>
      </c>
      <c r="B56" s="66"/>
      <c r="C56" s="66"/>
      <c r="D56" s="66"/>
      <c r="E56" s="66"/>
      <c r="F56" s="66"/>
      <c r="G56" s="66"/>
      <c r="H56" s="66"/>
      <c r="I56" s="67"/>
      <c r="J56" s="19"/>
      <c r="K56" s="64" t="s">
        <v>107</v>
      </c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22"/>
      <c r="BI56" s="54" t="s">
        <v>29</v>
      </c>
      <c r="BJ56" s="55"/>
      <c r="BK56" s="55"/>
      <c r="BL56" s="55"/>
      <c r="BM56" s="55"/>
      <c r="BN56" s="55"/>
      <c r="BO56" s="55"/>
      <c r="BP56" s="55"/>
      <c r="BQ56" s="55"/>
      <c r="BR56" s="55"/>
      <c r="BS56" s="56"/>
      <c r="BT56" s="108">
        <v>25327.91</v>
      </c>
      <c r="BU56" s="111"/>
      <c r="BV56" s="111"/>
      <c r="BW56" s="111"/>
      <c r="BX56" s="111"/>
      <c r="BY56" s="111"/>
      <c r="BZ56" s="111"/>
      <c r="CA56" s="111"/>
      <c r="CB56" s="111"/>
      <c r="CC56" s="112"/>
      <c r="CD56" s="57">
        <f>19826-258.5</f>
        <v>19567.5</v>
      </c>
      <c r="CE56" s="109"/>
      <c r="CF56" s="109"/>
      <c r="CG56" s="109"/>
      <c r="CH56" s="109"/>
      <c r="CI56" s="109"/>
      <c r="CJ56" s="109"/>
      <c r="CK56" s="109"/>
      <c r="CL56" s="109"/>
      <c r="CM56" s="110"/>
      <c r="CN56" s="58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60"/>
    </row>
    <row r="57" spans="1:108" s="98" customFormat="1" ht="30" customHeight="1" x14ac:dyDescent="0.3">
      <c r="A57" s="65" t="s">
        <v>108</v>
      </c>
      <c r="B57" s="66"/>
      <c r="C57" s="66"/>
      <c r="D57" s="66"/>
      <c r="E57" s="66"/>
      <c r="F57" s="66"/>
      <c r="G57" s="66"/>
      <c r="H57" s="66"/>
      <c r="I57" s="67"/>
      <c r="J57" s="19"/>
      <c r="K57" s="64" t="s">
        <v>109</v>
      </c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22"/>
      <c r="BI57" s="54" t="s">
        <v>110</v>
      </c>
      <c r="BJ57" s="55"/>
      <c r="BK57" s="55"/>
      <c r="BL57" s="55"/>
      <c r="BM57" s="55"/>
      <c r="BN57" s="55"/>
      <c r="BO57" s="55"/>
      <c r="BP57" s="55"/>
      <c r="BQ57" s="55"/>
      <c r="BR57" s="55"/>
      <c r="BS57" s="56"/>
      <c r="BT57" s="54">
        <v>424</v>
      </c>
      <c r="BU57" s="55"/>
      <c r="BV57" s="55"/>
      <c r="BW57" s="55"/>
      <c r="BX57" s="55"/>
      <c r="BY57" s="55"/>
      <c r="BZ57" s="55"/>
      <c r="CA57" s="55"/>
      <c r="CB57" s="55"/>
      <c r="CC57" s="56"/>
      <c r="CD57" s="54">
        <v>564</v>
      </c>
      <c r="CE57" s="55"/>
      <c r="CF57" s="55"/>
      <c r="CG57" s="55"/>
      <c r="CH57" s="55"/>
      <c r="CI57" s="55"/>
      <c r="CJ57" s="55"/>
      <c r="CK57" s="55"/>
      <c r="CL57" s="55"/>
      <c r="CM57" s="56"/>
      <c r="CN57" s="51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3"/>
    </row>
    <row r="58" spans="1:108" s="98" customFormat="1" ht="112.25" customHeight="1" x14ac:dyDescent="0.3">
      <c r="A58" s="65" t="s">
        <v>111</v>
      </c>
      <c r="B58" s="66"/>
      <c r="C58" s="66"/>
      <c r="D58" s="66"/>
      <c r="E58" s="66"/>
      <c r="F58" s="66"/>
      <c r="G58" s="66"/>
      <c r="H58" s="66"/>
      <c r="I58" s="67"/>
      <c r="J58" s="19"/>
      <c r="K58" s="64" t="s">
        <v>112</v>
      </c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22"/>
      <c r="BI58" s="54" t="s">
        <v>29</v>
      </c>
      <c r="BJ58" s="55"/>
      <c r="BK58" s="55"/>
      <c r="BL58" s="55"/>
      <c r="BM58" s="55"/>
      <c r="BN58" s="55"/>
      <c r="BO58" s="55"/>
      <c r="BP58" s="55"/>
      <c r="BQ58" s="55"/>
      <c r="BR58" s="55"/>
      <c r="BS58" s="56"/>
      <c r="BT58" s="54"/>
      <c r="BU58" s="55"/>
      <c r="BV58" s="55"/>
      <c r="BW58" s="55"/>
      <c r="BX58" s="55"/>
      <c r="BY58" s="55"/>
      <c r="BZ58" s="55"/>
      <c r="CA58" s="55"/>
      <c r="CB58" s="55"/>
      <c r="CC58" s="56"/>
      <c r="CD58" s="54"/>
      <c r="CE58" s="55"/>
      <c r="CF58" s="55"/>
      <c r="CG58" s="55"/>
      <c r="CH58" s="55"/>
      <c r="CI58" s="55"/>
      <c r="CJ58" s="55"/>
      <c r="CK58" s="55"/>
      <c r="CL58" s="55"/>
      <c r="CM58" s="56"/>
      <c r="CN58" s="51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3"/>
    </row>
    <row r="59" spans="1:108" s="98" customFormat="1" ht="30" customHeight="1" x14ac:dyDescent="0.3">
      <c r="A59" s="65" t="s">
        <v>113</v>
      </c>
      <c r="B59" s="66"/>
      <c r="C59" s="66"/>
      <c r="D59" s="66"/>
      <c r="E59" s="66"/>
      <c r="F59" s="66"/>
      <c r="G59" s="66"/>
      <c r="H59" s="66"/>
      <c r="I59" s="67"/>
      <c r="J59" s="19"/>
      <c r="K59" s="64" t="s">
        <v>114</v>
      </c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22"/>
      <c r="BI59" s="54" t="s">
        <v>29</v>
      </c>
      <c r="BJ59" s="55"/>
      <c r="BK59" s="55"/>
      <c r="BL59" s="55"/>
      <c r="BM59" s="55"/>
      <c r="BN59" s="55"/>
      <c r="BO59" s="55"/>
      <c r="BP59" s="55"/>
      <c r="BQ59" s="55"/>
      <c r="BR59" s="55"/>
      <c r="BS59" s="56"/>
      <c r="BT59" s="108">
        <f>BT60+BT61</f>
        <v>2594.0700000000002</v>
      </c>
      <c r="BU59" s="111"/>
      <c r="BV59" s="111"/>
      <c r="BW59" s="111"/>
      <c r="BX59" s="111"/>
      <c r="BY59" s="111"/>
      <c r="BZ59" s="111"/>
      <c r="CA59" s="111"/>
      <c r="CB59" s="111"/>
      <c r="CC59" s="112"/>
      <c r="CD59" s="54">
        <f>CD60+CD61</f>
        <v>2793.9</v>
      </c>
      <c r="CE59" s="55"/>
      <c r="CF59" s="55"/>
      <c r="CG59" s="55"/>
      <c r="CH59" s="55"/>
      <c r="CI59" s="55"/>
      <c r="CJ59" s="55"/>
      <c r="CK59" s="55"/>
      <c r="CL59" s="55"/>
      <c r="CM59" s="56"/>
      <c r="CN59" s="51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3"/>
    </row>
    <row r="60" spans="1:108" s="98" customFormat="1" ht="34.5" customHeight="1" x14ac:dyDescent="0.3">
      <c r="A60" s="65" t="s">
        <v>115</v>
      </c>
      <c r="B60" s="66"/>
      <c r="C60" s="66"/>
      <c r="D60" s="66"/>
      <c r="E60" s="66"/>
      <c r="F60" s="66"/>
      <c r="G60" s="66"/>
      <c r="H60" s="66"/>
      <c r="I60" s="67"/>
      <c r="J60" s="19"/>
      <c r="K60" s="52" t="s">
        <v>116</v>
      </c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3"/>
      <c r="BI60" s="54" t="s">
        <v>29</v>
      </c>
      <c r="BJ60" s="55"/>
      <c r="BK60" s="55"/>
      <c r="BL60" s="55"/>
      <c r="BM60" s="55"/>
      <c r="BN60" s="55"/>
      <c r="BO60" s="55"/>
      <c r="BP60" s="55"/>
      <c r="BQ60" s="55"/>
      <c r="BR60" s="55"/>
      <c r="BS60" s="56"/>
      <c r="BT60" s="108">
        <v>2594.0700000000002</v>
      </c>
      <c r="BU60" s="111"/>
      <c r="BV60" s="111"/>
      <c r="BW60" s="111"/>
      <c r="BX60" s="111"/>
      <c r="BY60" s="111"/>
      <c r="BZ60" s="111"/>
      <c r="CA60" s="111"/>
      <c r="CB60" s="111"/>
      <c r="CC60" s="112"/>
      <c r="CD60" s="54">
        <v>2793.9</v>
      </c>
      <c r="CE60" s="55"/>
      <c r="CF60" s="55"/>
      <c r="CG60" s="55"/>
      <c r="CH60" s="55"/>
      <c r="CI60" s="55"/>
      <c r="CJ60" s="55"/>
      <c r="CK60" s="55"/>
      <c r="CL60" s="55"/>
      <c r="CM60" s="56"/>
      <c r="CN60" s="58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60"/>
    </row>
    <row r="61" spans="1:108" s="98" customFormat="1" ht="34.5" customHeight="1" x14ac:dyDescent="0.3">
      <c r="A61" s="65" t="s">
        <v>117</v>
      </c>
      <c r="B61" s="66"/>
      <c r="C61" s="66"/>
      <c r="D61" s="66"/>
      <c r="E61" s="66"/>
      <c r="F61" s="66"/>
      <c r="G61" s="66"/>
      <c r="H61" s="66"/>
      <c r="I61" s="67"/>
      <c r="J61" s="19"/>
      <c r="K61" s="52" t="s">
        <v>118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3"/>
      <c r="BI61" s="54" t="s">
        <v>29</v>
      </c>
      <c r="BJ61" s="55"/>
      <c r="BK61" s="55"/>
      <c r="BL61" s="55"/>
      <c r="BM61" s="55"/>
      <c r="BN61" s="55"/>
      <c r="BO61" s="55"/>
      <c r="BP61" s="55"/>
      <c r="BQ61" s="55"/>
      <c r="BR61" s="55"/>
      <c r="BS61" s="56"/>
      <c r="BT61" s="54">
        <v>0</v>
      </c>
      <c r="BU61" s="55"/>
      <c r="BV61" s="55"/>
      <c r="BW61" s="55"/>
      <c r="BX61" s="55"/>
      <c r="BY61" s="55"/>
      <c r="BZ61" s="55"/>
      <c r="CA61" s="55"/>
      <c r="CB61" s="55"/>
      <c r="CC61" s="56"/>
      <c r="CD61" s="54">
        <v>0</v>
      </c>
      <c r="CE61" s="55"/>
      <c r="CF61" s="55"/>
      <c r="CG61" s="55"/>
      <c r="CH61" s="55"/>
      <c r="CI61" s="55"/>
      <c r="CJ61" s="55"/>
      <c r="CK61" s="55"/>
      <c r="CL61" s="55"/>
      <c r="CM61" s="56"/>
      <c r="CN61" s="61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3"/>
    </row>
    <row r="62" spans="1:108" s="98" customFormat="1" ht="62.4" customHeight="1" x14ac:dyDescent="0.3">
      <c r="A62" s="65" t="s">
        <v>119</v>
      </c>
      <c r="B62" s="66"/>
      <c r="C62" s="66"/>
      <c r="D62" s="66"/>
      <c r="E62" s="66"/>
      <c r="F62" s="66"/>
      <c r="G62" s="66"/>
      <c r="H62" s="66"/>
      <c r="I62" s="67"/>
      <c r="J62" s="19"/>
      <c r="K62" s="64" t="s">
        <v>120</v>
      </c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22"/>
      <c r="BI62" s="54" t="s">
        <v>29</v>
      </c>
      <c r="BJ62" s="55"/>
      <c r="BK62" s="55"/>
      <c r="BL62" s="55"/>
      <c r="BM62" s="55"/>
      <c r="BN62" s="55"/>
      <c r="BO62" s="55"/>
      <c r="BP62" s="55"/>
      <c r="BQ62" s="55"/>
      <c r="BR62" s="55"/>
      <c r="BS62" s="56"/>
      <c r="BT62" s="54">
        <v>-17157.11</v>
      </c>
      <c r="BU62" s="55"/>
      <c r="BV62" s="55"/>
      <c r="BW62" s="55"/>
      <c r="BX62" s="55"/>
      <c r="BY62" s="55"/>
      <c r="BZ62" s="55"/>
      <c r="CA62" s="55"/>
      <c r="CB62" s="55"/>
      <c r="CC62" s="56"/>
      <c r="CD62" s="54">
        <v>0</v>
      </c>
      <c r="CE62" s="55"/>
      <c r="CF62" s="55"/>
      <c r="CG62" s="55"/>
      <c r="CH62" s="55"/>
      <c r="CI62" s="55"/>
      <c r="CJ62" s="55"/>
      <c r="CK62" s="55"/>
      <c r="CL62" s="55"/>
      <c r="CM62" s="56"/>
      <c r="CN62" s="51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3"/>
    </row>
    <row r="63" spans="1:108" s="98" customFormat="1" ht="48" customHeight="1" x14ac:dyDescent="0.3">
      <c r="A63" s="65" t="s">
        <v>121</v>
      </c>
      <c r="B63" s="66"/>
      <c r="C63" s="66"/>
      <c r="D63" s="66"/>
      <c r="E63" s="66"/>
      <c r="F63" s="66"/>
      <c r="G63" s="66"/>
      <c r="H63" s="66"/>
      <c r="I63" s="67"/>
      <c r="J63" s="19"/>
      <c r="K63" s="64" t="s">
        <v>122</v>
      </c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22"/>
      <c r="BI63" s="54" t="s">
        <v>29</v>
      </c>
      <c r="BJ63" s="55"/>
      <c r="BK63" s="55"/>
      <c r="BL63" s="55"/>
      <c r="BM63" s="55"/>
      <c r="BN63" s="55"/>
      <c r="BO63" s="55"/>
      <c r="BP63" s="55"/>
      <c r="BQ63" s="55"/>
      <c r="BR63" s="55"/>
      <c r="BS63" s="56"/>
      <c r="BT63" s="54">
        <f>BT22+BT24+BT26</f>
        <v>62111.229999999996</v>
      </c>
      <c r="BU63" s="55"/>
      <c r="BV63" s="55"/>
      <c r="BW63" s="55"/>
      <c r="BX63" s="55"/>
      <c r="BY63" s="55"/>
      <c r="BZ63" s="55"/>
      <c r="CA63" s="55"/>
      <c r="CB63" s="55"/>
      <c r="CC63" s="56"/>
      <c r="CD63" s="57">
        <f>CD22+CD24+CD26</f>
        <v>100443.70000000001</v>
      </c>
      <c r="CE63" s="109"/>
      <c r="CF63" s="109"/>
      <c r="CG63" s="109"/>
      <c r="CH63" s="109"/>
      <c r="CI63" s="109"/>
      <c r="CJ63" s="109"/>
      <c r="CK63" s="109"/>
      <c r="CL63" s="109"/>
      <c r="CM63" s="110"/>
      <c r="CN63" s="51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3"/>
    </row>
    <row r="64" spans="1:108" s="98" customFormat="1" ht="45" customHeight="1" x14ac:dyDescent="0.3">
      <c r="A64" s="65" t="s">
        <v>123</v>
      </c>
      <c r="B64" s="66"/>
      <c r="C64" s="66"/>
      <c r="D64" s="66"/>
      <c r="E64" s="66"/>
      <c r="F64" s="66"/>
      <c r="G64" s="66"/>
      <c r="H64" s="66"/>
      <c r="I64" s="67"/>
      <c r="J64" s="19"/>
      <c r="K64" s="64" t="s">
        <v>124</v>
      </c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22"/>
      <c r="BI64" s="54" t="s">
        <v>29</v>
      </c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08">
        <v>693835.93</v>
      </c>
      <c r="BU64" s="111"/>
      <c r="BV64" s="111"/>
      <c r="BW64" s="111"/>
      <c r="BX64" s="111"/>
      <c r="BY64" s="111"/>
      <c r="BZ64" s="111"/>
      <c r="CA64" s="111"/>
      <c r="CB64" s="111"/>
      <c r="CC64" s="112"/>
      <c r="CD64" s="57">
        <v>638029</v>
      </c>
      <c r="CE64" s="109"/>
      <c r="CF64" s="109"/>
      <c r="CG64" s="109"/>
      <c r="CH64" s="109"/>
      <c r="CI64" s="109"/>
      <c r="CJ64" s="109"/>
      <c r="CK64" s="109"/>
      <c r="CL64" s="109"/>
      <c r="CM64" s="110"/>
      <c r="CN64" s="51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3"/>
    </row>
    <row r="65" spans="1:108" s="98" customFormat="1" ht="30" customHeight="1" x14ac:dyDescent="0.3">
      <c r="A65" s="65" t="s">
        <v>30</v>
      </c>
      <c r="B65" s="66"/>
      <c r="C65" s="66"/>
      <c r="D65" s="66"/>
      <c r="E65" s="66"/>
      <c r="F65" s="66"/>
      <c r="G65" s="66"/>
      <c r="H65" s="66"/>
      <c r="I65" s="67"/>
      <c r="J65" s="19"/>
      <c r="K65" s="64" t="s">
        <v>125</v>
      </c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22"/>
      <c r="BI65" s="54" t="s">
        <v>126</v>
      </c>
      <c r="BJ65" s="55"/>
      <c r="BK65" s="55"/>
      <c r="BL65" s="55"/>
      <c r="BM65" s="55"/>
      <c r="BN65" s="55"/>
      <c r="BO65" s="55"/>
      <c r="BP65" s="55"/>
      <c r="BQ65" s="55"/>
      <c r="BR65" s="55"/>
      <c r="BS65" s="56"/>
      <c r="BT65" s="54">
        <v>235.59</v>
      </c>
      <c r="BU65" s="55"/>
      <c r="BV65" s="55"/>
      <c r="BW65" s="55"/>
      <c r="BX65" s="55"/>
      <c r="BY65" s="55"/>
      <c r="BZ65" s="55"/>
      <c r="CA65" s="55"/>
      <c r="CB65" s="55"/>
      <c r="CC65" s="56"/>
      <c r="CD65" s="108">
        <v>214.77</v>
      </c>
      <c r="CE65" s="111"/>
      <c r="CF65" s="111"/>
      <c r="CG65" s="111"/>
      <c r="CH65" s="111"/>
      <c r="CI65" s="111"/>
      <c r="CJ65" s="111"/>
      <c r="CK65" s="111"/>
      <c r="CL65" s="111"/>
      <c r="CM65" s="112"/>
      <c r="CN65" s="51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3"/>
    </row>
    <row r="66" spans="1:108" s="98" customFormat="1" ht="65.5" customHeight="1" x14ac:dyDescent="0.3">
      <c r="A66" s="65" t="s">
        <v>86</v>
      </c>
      <c r="B66" s="66"/>
      <c r="C66" s="66"/>
      <c r="D66" s="66"/>
      <c r="E66" s="66"/>
      <c r="F66" s="66"/>
      <c r="G66" s="66"/>
      <c r="H66" s="66"/>
      <c r="I66" s="67"/>
      <c r="J66" s="19"/>
      <c r="K66" s="64" t="s">
        <v>127</v>
      </c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22"/>
      <c r="BI66" s="105" t="s">
        <v>128</v>
      </c>
      <c r="BJ66" s="106"/>
      <c r="BK66" s="106"/>
      <c r="BL66" s="106"/>
      <c r="BM66" s="106"/>
      <c r="BN66" s="106"/>
      <c r="BO66" s="106"/>
      <c r="BP66" s="106"/>
      <c r="BQ66" s="106"/>
      <c r="BR66" s="106"/>
      <c r="BS66" s="107"/>
      <c r="BT66" s="54">
        <v>2.9450799999999999</v>
      </c>
      <c r="BU66" s="55"/>
      <c r="BV66" s="55"/>
      <c r="BW66" s="55"/>
      <c r="BX66" s="55"/>
      <c r="BY66" s="55"/>
      <c r="BZ66" s="55"/>
      <c r="CA66" s="55"/>
      <c r="CB66" s="55"/>
      <c r="CC66" s="56"/>
      <c r="CD66" s="54">
        <v>2.97079</v>
      </c>
      <c r="CE66" s="55"/>
      <c r="CF66" s="55"/>
      <c r="CG66" s="55"/>
      <c r="CH66" s="55"/>
      <c r="CI66" s="55"/>
      <c r="CJ66" s="55"/>
      <c r="CK66" s="55"/>
      <c r="CL66" s="55"/>
      <c r="CM66" s="56"/>
      <c r="CN66" s="51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3"/>
    </row>
    <row r="67" spans="1:108" s="98" customFormat="1" ht="68" customHeight="1" x14ac:dyDescent="0.3">
      <c r="A67" s="65" t="s">
        <v>129</v>
      </c>
      <c r="B67" s="66"/>
      <c r="C67" s="66"/>
      <c r="D67" s="66"/>
      <c r="E67" s="66"/>
      <c r="F67" s="66"/>
      <c r="G67" s="66"/>
      <c r="H67" s="66"/>
      <c r="I67" s="67"/>
      <c r="J67" s="19"/>
      <c r="K67" s="64" t="s">
        <v>130</v>
      </c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22"/>
      <c r="BI67" s="54" t="s">
        <v>26</v>
      </c>
      <c r="BJ67" s="55"/>
      <c r="BK67" s="55"/>
      <c r="BL67" s="55"/>
      <c r="BM67" s="55"/>
      <c r="BN67" s="55"/>
      <c r="BO67" s="55"/>
      <c r="BP67" s="55"/>
      <c r="BQ67" s="55"/>
      <c r="BR67" s="55"/>
      <c r="BS67" s="56"/>
      <c r="BT67" s="54" t="s">
        <v>26</v>
      </c>
      <c r="BU67" s="55"/>
      <c r="BV67" s="55"/>
      <c r="BW67" s="55"/>
      <c r="BX67" s="55"/>
      <c r="BY67" s="55"/>
      <c r="BZ67" s="55"/>
      <c r="CA67" s="55"/>
      <c r="CB67" s="55"/>
      <c r="CC67" s="56"/>
      <c r="CD67" s="54" t="s">
        <v>26</v>
      </c>
      <c r="CE67" s="55"/>
      <c r="CF67" s="55"/>
      <c r="CG67" s="55"/>
      <c r="CH67" s="55"/>
      <c r="CI67" s="55"/>
      <c r="CJ67" s="55"/>
      <c r="CK67" s="55"/>
      <c r="CL67" s="55"/>
      <c r="CM67" s="56"/>
      <c r="CN67" s="105" t="s">
        <v>26</v>
      </c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7"/>
    </row>
    <row r="68" spans="1:108" s="98" customFormat="1" ht="30" customHeight="1" x14ac:dyDescent="0.3">
      <c r="A68" s="65" t="s">
        <v>27</v>
      </c>
      <c r="B68" s="66"/>
      <c r="C68" s="66"/>
      <c r="D68" s="66"/>
      <c r="E68" s="66"/>
      <c r="F68" s="66"/>
      <c r="G68" s="66"/>
      <c r="H68" s="66"/>
      <c r="I68" s="67"/>
      <c r="J68" s="19"/>
      <c r="K68" s="64" t="s">
        <v>131</v>
      </c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22"/>
      <c r="BI68" s="54" t="s">
        <v>132</v>
      </c>
      <c r="BJ68" s="55"/>
      <c r="BK68" s="55"/>
      <c r="BL68" s="55"/>
      <c r="BM68" s="55"/>
      <c r="BN68" s="55"/>
      <c r="BO68" s="55"/>
      <c r="BP68" s="55"/>
      <c r="BQ68" s="55"/>
      <c r="BR68" s="55"/>
      <c r="BS68" s="56"/>
      <c r="BT68" s="54">
        <v>310208</v>
      </c>
      <c r="BU68" s="55"/>
      <c r="BV68" s="55"/>
      <c r="BW68" s="55"/>
      <c r="BX68" s="55"/>
      <c r="BY68" s="55"/>
      <c r="BZ68" s="55"/>
      <c r="CA68" s="55"/>
      <c r="CB68" s="55"/>
      <c r="CC68" s="56"/>
      <c r="CD68" s="54">
        <v>310208</v>
      </c>
      <c r="CE68" s="55"/>
      <c r="CF68" s="55"/>
      <c r="CG68" s="55"/>
      <c r="CH68" s="55"/>
      <c r="CI68" s="55"/>
      <c r="CJ68" s="55"/>
      <c r="CK68" s="55"/>
      <c r="CL68" s="55"/>
      <c r="CM68" s="56"/>
      <c r="CN68" s="51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3"/>
    </row>
    <row r="69" spans="1:108" s="98" customFormat="1" ht="24.65" customHeight="1" x14ac:dyDescent="0.3">
      <c r="A69" s="65" t="s">
        <v>133</v>
      </c>
      <c r="B69" s="66"/>
      <c r="C69" s="66"/>
      <c r="D69" s="66"/>
      <c r="E69" s="66"/>
      <c r="F69" s="66"/>
      <c r="G69" s="66"/>
      <c r="H69" s="66"/>
      <c r="I69" s="67"/>
      <c r="J69" s="19"/>
      <c r="K69" s="64" t="s">
        <v>134</v>
      </c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22"/>
      <c r="BI69" s="54" t="s">
        <v>135</v>
      </c>
      <c r="BJ69" s="55"/>
      <c r="BK69" s="55"/>
      <c r="BL69" s="55"/>
      <c r="BM69" s="55"/>
      <c r="BN69" s="55"/>
      <c r="BO69" s="55"/>
      <c r="BP69" s="55"/>
      <c r="BQ69" s="55"/>
      <c r="BR69" s="55"/>
      <c r="BS69" s="56"/>
      <c r="BT69" s="108">
        <f>BT70+BT71+BT72</f>
        <v>995.5</v>
      </c>
      <c r="BU69" s="55"/>
      <c r="BV69" s="55"/>
      <c r="BW69" s="55"/>
      <c r="BX69" s="55"/>
      <c r="BY69" s="55"/>
      <c r="BZ69" s="55"/>
      <c r="CA69" s="55"/>
      <c r="CB69" s="55"/>
      <c r="CC69" s="56"/>
      <c r="CD69" s="57">
        <f>CD70+CD71+CD72</f>
        <v>1045.5</v>
      </c>
      <c r="CE69" s="109"/>
      <c r="CF69" s="109"/>
      <c r="CG69" s="109"/>
      <c r="CH69" s="109"/>
      <c r="CI69" s="109"/>
      <c r="CJ69" s="109"/>
      <c r="CK69" s="109"/>
      <c r="CL69" s="109"/>
      <c r="CM69" s="110"/>
      <c r="CN69" s="51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3"/>
    </row>
    <row r="70" spans="1:108" s="98" customFormat="1" ht="26.4" customHeight="1" x14ac:dyDescent="0.3">
      <c r="A70" s="65" t="s">
        <v>136</v>
      </c>
      <c r="B70" s="66"/>
      <c r="C70" s="66"/>
      <c r="D70" s="66"/>
      <c r="E70" s="66"/>
      <c r="F70" s="66"/>
      <c r="G70" s="66"/>
      <c r="H70" s="66"/>
      <c r="I70" s="67"/>
      <c r="J70" s="17"/>
      <c r="K70" s="18"/>
      <c r="L70" s="64" t="s">
        <v>175</v>
      </c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54" t="s">
        <v>135</v>
      </c>
      <c r="BJ70" s="55"/>
      <c r="BK70" s="55"/>
      <c r="BL70" s="55"/>
      <c r="BM70" s="55"/>
      <c r="BN70" s="55"/>
      <c r="BO70" s="55"/>
      <c r="BP70" s="55"/>
      <c r="BQ70" s="55"/>
      <c r="BR70" s="55"/>
      <c r="BS70" s="56"/>
      <c r="BT70" s="108">
        <v>170</v>
      </c>
      <c r="BU70" s="111"/>
      <c r="BV70" s="111"/>
      <c r="BW70" s="111"/>
      <c r="BX70" s="111"/>
      <c r="BY70" s="111"/>
      <c r="BZ70" s="111"/>
      <c r="CA70" s="111"/>
      <c r="CB70" s="111"/>
      <c r="CC70" s="112"/>
      <c r="CD70" s="57">
        <v>170</v>
      </c>
      <c r="CE70" s="109"/>
      <c r="CF70" s="109"/>
      <c r="CG70" s="109"/>
      <c r="CH70" s="109"/>
      <c r="CI70" s="109"/>
      <c r="CJ70" s="109"/>
      <c r="CK70" s="109"/>
      <c r="CL70" s="109"/>
      <c r="CM70" s="110"/>
      <c r="CN70" s="20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2"/>
    </row>
    <row r="71" spans="1:108" s="98" customFormat="1" ht="30" customHeight="1" x14ac:dyDescent="0.3">
      <c r="A71" s="65" t="s">
        <v>138</v>
      </c>
      <c r="B71" s="66"/>
      <c r="C71" s="66"/>
      <c r="D71" s="66"/>
      <c r="E71" s="66"/>
      <c r="F71" s="66"/>
      <c r="G71" s="66"/>
      <c r="H71" s="66"/>
      <c r="I71" s="67"/>
      <c r="J71" s="19"/>
      <c r="K71" s="64" t="s">
        <v>137</v>
      </c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22"/>
      <c r="BI71" s="54" t="s">
        <v>135</v>
      </c>
      <c r="BJ71" s="55"/>
      <c r="BK71" s="55"/>
      <c r="BL71" s="55"/>
      <c r="BM71" s="55"/>
      <c r="BN71" s="55"/>
      <c r="BO71" s="55"/>
      <c r="BP71" s="55"/>
      <c r="BQ71" s="55"/>
      <c r="BR71" s="55"/>
      <c r="BS71" s="56"/>
      <c r="BT71" s="54">
        <v>58.3</v>
      </c>
      <c r="BU71" s="55"/>
      <c r="BV71" s="55"/>
      <c r="BW71" s="55"/>
      <c r="BX71" s="55"/>
      <c r="BY71" s="55"/>
      <c r="BZ71" s="55"/>
      <c r="CA71" s="55"/>
      <c r="CB71" s="55"/>
      <c r="CC71" s="56"/>
      <c r="CD71" s="54">
        <v>80.8</v>
      </c>
      <c r="CE71" s="55"/>
      <c r="CF71" s="55"/>
      <c r="CG71" s="55"/>
      <c r="CH71" s="55"/>
      <c r="CI71" s="55"/>
      <c r="CJ71" s="55"/>
      <c r="CK71" s="55"/>
      <c r="CL71" s="55"/>
      <c r="CM71" s="56"/>
      <c r="CN71" s="51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3"/>
    </row>
    <row r="72" spans="1:108" s="98" customFormat="1" ht="30" customHeight="1" x14ac:dyDescent="0.3">
      <c r="A72" s="65" t="s">
        <v>176</v>
      </c>
      <c r="B72" s="66"/>
      <c r="C72" s="66"/>
      <c r="D72" s="66"/>
      <c r="E72" s="66"/>
      <c r="F72" s="66"/>
      <c r="G72" s="66"/>
      <c r="H72" s="66"/>
      <c r="I72" s="67"/>
      <c r="J72" s="19"/>
      <c r="K72" s="64" t="s">
        <v>139</v>
      </c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22"/>
      <c r="BI72" s="54" t="s">
        <v>135</v>
      </c>
      <c r="BJ72" s="55"/>
      <c r="BK72" s="55"/>
      <c r="BL72" s="55"/>
      <c r="BM72" s="55"/>
      <c r="BN72" s="55"/>
      <c r="BO72" s="55"/>
      <c r="BP72" s="55"/>
      <c r="BQ72" s="55"/>
      <c r="BR72" s="55"/>
      <c r="BS72" s="56"/>
      <c r="BT72" s="54">
        <v>767.2</v>
      </c>
      <c r="BU72" s="55"/>
      <c r="BV72" s="55"/>
      <c r="BW72" s="55"/>
      <c r="BX72" s="55"/>
      <c r="BY72" s="55"/>
      <c r="BZ72" s="55"/>
      <c r="CA72" s="55"/>
      <c r="CB72" s="55"/>
      <c r="CC72" s="56"/>
      <c r="CD72" s="54">
        <v>794.7</v>
      </c>
      <c r="CE72" s="55"/>
      <c r="CF72" s="55"/>
      <c r="CG72" s="55"/>
      <c r="CH72" s="55"/>
      <c r="CI72" s="55"/>
      <c r="CJ72" s="55"/>
      <c r="CK72" s="55"/>
      <c r="CL72" s="55"/>
      <c r="CM72" s="56"/>
      <c r="CN72" s="51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3"/>
    </row>
    <row r="73" spans="1:108" s="98" customFormat="1" ht="30" customHeight="1" x14ac:dyDescent="0.3">
      <c r="A73" s="65" t="s">
        <v>140</v>
      </c>
      <c r="B73" s="66"/>
      <c r="C73" s="66"/>
      <c r="D73" s="66"/>
      <c r="E73" s="66"/>
      <c r="F73" s="66"/>
      <c r="G73" s="66"/>
      <c r="H73" s="66"/>
      <c r="I73" s="67"/>
      <c r="J73" s="19"/>
      <c r="K73" s="64" t="s">
        <v>141</v>
      </c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22"/>
      <c r="BI73" s="54" t="s">
        <v>142</v>
      </c>
      <c r="BJ73" s="55"/>
      <c r="BK73" s="55"/>
      <c r="BL73" s="55"/>
      <c r="BM73" s="55"/>
      <c r="BN73" s="55"/>
      <c r="BO73" s="55"/>
      <c r="BP73" s="55"/>
      <c r="BQ73" s="55"/>
      <c r="BR73" s="55"/>
      <c r="BS73" s="56"/>
      <c r="BT73" s="108">
        <f>BT74+BT75+BT76</f>
        <v>9867.619999999999</v>
      </c>
      <c r="BU73" s="111"/>
      <c r="BV73" s="111"/>
      <c r="BW73" s="111"/>
      <c r="BX73" s="111"/>
      <c r="BY73" s="111"/>
      <c r="BZ73" s="111"/>
      <c r="CA73" s="111"/>
      <c r="CB73" s="111"/>
      <c r="CC73" s="112"/>
      <c r="CD73" s="54">
        <f>CD74+CD75+CD76</f>
        <v>10334.93</v>
      </c>
      <c r="CE73" s="55"/>
      <c r="CF73" s="55"/>
      <c r="CG73" s="55"/>
      <c r="CH73" s="55"/>
      <c r="CI73" s="55"/>
      <c r="CJ73" s="55"/>
      <c r="CK73" s="55"/>
      <c r="CL73" s="55"/>
      <c r="CM73" s="56"/>
      <c r="CN73" s="51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3"/>
    </row>
    <row r="74" spans="1:108" s="98" customFormat="1" ht="42.65" customHeight="1" x14ac:dyDescent="0.3">
      <c r="A74" s="65" t="s">
        <v>143</v>
      </c>
      <c r="B74" s="66"/>
      <c r="C74" s="66"/>
      <c r="D74" s="66"/>
      <c r="E74" s="66"/>
      <c r="F74" s="66"/>
      <c r="G74" s="66"/>
      <c r="H74" s="66"/>
      <c r="I74" s="67"/>
      <c r="J74" s="19"/>
      <c r="K74" s="64" t="s">
        <v>177</v>
      </c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22"/>
      <c r="BI74" s="54" t="s">
        <v>142</v>
      </c>
      <c r="BJ74" s="55"/>
      <c r="BK74" s="55"/>
      <c r="BL74" s="55"/>
      <c r="BM74" s="55"/>
      <c r="BN74" s="55"/>
      <c r="BO74" s="55"/>
      <c r="BP74" s="55"/>
      <c r="BQ74" s="55"/>
      <c r="BR74" s="55"/>
      <c r="BS74" s="56"/>
      <c r="BT74" s="108">
        <v>53.41</v>
      </c>
      <c r="BU74" s="111"/>
      <c r="BV74" s="111"/>
      <c r="BW74" s="111"/>
      <c r="BX74" s="111"/>
      <c r="BY74" s="111"/>
      <c r="BZ74" s="111"/>
      <c r="CA74" s="111"/>
      <c r="CB74" s="111"/>
      <c r="CC74" s="112"/>
      <c r="CD74" s="54">
        <v>53.4</v>
      </c>
      <c r="CE74" s="55"/>
      <c r="CF74" s="55"/>
      <c r="CG74" s="55"/>
      <c r="CH74" s="55"/>
      <c r="CI74" s="55"/>
      <c r="CJ74" s="55"/>
      <c r="CK74" s="55"/>
      <c r="CL74" s="55"/>
      <c r="CM74" s="56"/>
      <c r="CN74" s="20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2"/>
    </row>
    <row r="75" spans="1:108" s="98" customFormat="1" ht="37.5" customHeight="1" x14ac:dyDescent="0.3">
      <c r="A75" s="65" t="s">
        <v>145</v>
      </c>
      <c r="B75" s="66"/>
      <c r="C75" s="66"/>
      <c r="D75" s="66"/>
      <c r="E75" s="66"/>
      <c r="F75" s="66"/>
      <c r="G75" s="66"/>
      <c r="H75" s="66"/>
      <c r="I75" s="67"/>
      <c r="J75" s="19"/>
      <c r="K75" s="64" t="s">
        <v>144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22"/>
      <c r="BI75" s="54" t="s">
        <v>142</v>
      </c>
      <c r="BJ75" s="55"/>
      <c r="BK75" s="55"/>
      <c r="BL75" s="55"/>
      <c r="BM75" s="55"/>
      <c r="BN75" s="55"/>
      <c r="BO75" s="55"/>
      <c r="BP75" s="55"/>
      <c r="BQ75" s="55"/>
      <c r="BR75" s="55"/>
      <c r="BS75" s="56"/>
      <c r="BT75" s="108">
        <v>4541.2</v>
      </c>
      <c r="BU75" s="111"/>
      <c r="BV75" s="111"/>
      <c r="BW75" s="111"/>
      <c r="BX75" s="111"/>
      <c r="BY75" s="111"/>
      <c r="BZ75" s="111"/>
      <c r="CA75" s="111"/>
      <c r="CB75" s="111"/>
      <c r="CC75" s="112"/>
      <c r="CD75" s="54">
        <v>4506.84</v>
      </c>
      <c r="CE75" s="55"/>
      <c r="CF75" s="55"/>
      <c r="CG75" s="55"/>
      <c r="CH75" s="55"/>
      <c r="CI75" s="55"/>
      <c r="CJ75" s="55"/>
      <c r="CK75" s="55"/>
      <c r="CL75" s="55"/>
      <c r="CM75" s="56"/>
      <c r="CN75" s="51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3"/>
    </row>
    <row r="76" spans="1:108" s="98" customFormat="1" ht="41" customHeight="1" x14ac:dyDescent="0.3">
      <c r="A76" s="65" t="s">
        <v>178</v>
      </c>
      <c r="B76" s="66"/>
      <c r="C76" s="66"/>
      <c r="D76" s="66"/>
      <c r="E76" s="66"/>
      <c r="F76" s="66"/>
      <c r="G76" s="66"/>
      <c r="H76" s="66"/>
      <c r="I76" s="67"/>
      <c r="J76" s="19"/>
      <c r="K76" s="64" t="s">
        <v>146</v>
      </c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22"/>
      <c r="BI76" s="54" t="s">
        <v>142</v>
      </c>
      <c r="BJ76" s="55"/>
      <c r="BK76" s="55"/>
      <c r="BL76" s="55"/>
      <c r="BM76" s="55"/>
      <c r="BN76" s="55"/>
      <c r="BO76" s="55"/>
      <c r="BP76" s="55"/>
      <c r="BQ76" s="55"/>
      <c r="BR76" s="55"/>
      <c r="BS76" s="56"/>
      <c r="BT76" s="108">
        <v>5273.01</v>
      </c>
      <c r="BU76" s="111"/>
      <c r="BV76" s="111"/>
      <c r="BW76" s="111"/>
      <c r="BX76" s="111"/>
      <c r="BY76" s="111"/>
      <c r="BZ76" s="111"/>
      <c r="CA76" s="111"/>
      <c r="CB76" s="111"/>
      <c r="CC76" s="112"/>
      <c r="CD76" s="54">
        <v>5774.69</v>
      </c>
      <c r="CE76" s="55"/>
      <c r="CF76" s="55"/>
      <c r="CG76" s="55"/>
      <c r="CH76" s="55"/>
      <c r="CI76" s="55"/>
      <c r="CJ76" s="55"/>
      <c r="CK76" s="55"/>
      <c r="CL76" s="55"/>
      <c r="CM76" s="56"/>
      <c r="CN76" s="51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3"/>
    </row>
    <row r="77" spans="1:108" s="98" customFormat="1" ht="30" customHeight="1" x14ac:dyDescent="0.3">
      <c r="A77" s="65" t="s">
        <v>147</v>
      </c>
      <c r="B77" s="66"/>
      <c r="C77" s="66"/>
      <c r="D77" s="66"/>
      <c r="E77" s="66"/>
      <c r="F77" s="66"/>
      <c r="G77" s="66"/>
      <c r="H77" s="66"/>
      <c r="I77" s="67"/>
      <c r="J77" s="19"/>
      <c r="K77" s="64" t="s">
        <v>148</v>
      </c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22"/>
      <c r="BI77" s="54" t="s">
        <v>142</v>
      </c>
      <c r="BJ77" s="55"/>
      <c r="BK77" s="55"/>
      <c r="BL77" s="55"/>
      <c r="BM77" s="55"/>
      <c r="BN77" s="55"/>
      <c r="BO77" s="55"/>
      <c r="BP77" s="55"/>
      <c r="BQ77" s="55"/>
      <c r="BR77" s="55"/>
      <c r="BS77" s="56"/>
      <c r="BT77" s="54">
        <f>BT78+BT79+BT80</f>
        <v>16486.899999999998</v>
      </c>
      <c r="BU77" s="55"/>
      <c r="BV77" s="55"/>
      <c r="BW77" s="55"/>
      <c r="BX77" s="55"/>
      <c r="BY77" s="55"/>
      <c r="BZ77" s="55"/>
      <c r="CA77" s="55"/>
      <c r="CB77" s="55"/>
      <c r="CC77" s="56"/>
      <c r="CD77" s="54">
        <f>CD78+CD79+CD80</f>
        <v>17053.400000000001</v>
      </c>
      <c r="CE77" s="55"/>
      <c r="CF77" s="55"/>
      <c r="CG77" s="55"/>
      <c r="CH77" s="55"/>
      <c r="CI77" s="55"/>
      <c r="CJ77" s="55"/>
      <c r="CK77" s="55"/>
      <c r="CL77" s="55"/>
      <c r="CM77" s="56"/>
      <c r="CN77" s="51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3"/>
    </row>
    <row r="78" spans="1:108" s="98" customFormat="1" ht="42" customHeight="1" x14ac:dyDescent="0.3">
      <c r="A78" s="65" t="s">
        <v>149</v>
      </c>
      <c r="B78" s="66"/>
      <c r="C78" s="66"/>
      <c r="D78" s="66"/>
      <c r="E78" s="66"/>
      <c r="F78" s="66"/>
      <c r="G78" s="66"/>
      <c r="H78" s="66"/>
      <c r="I78" s="67"/>
      <c r="J78" s="19"/>
      <c r="K78" s="64" t="s">
        <v>179</v>
      </c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22"/>
      <c r="BI78" s="54" t="s">
        <v>142</v>
      </c>
      <c r="BJ78" s="55"/>
      <c r="BK78" s="55"/>
      <c r="BL78" s="55"/>
      <c r="BM78" s="55"/>
      <c r="BN78" s="55"/>
      <c r="BO78" s="55"/>
      <c r="BP78" s="55"/>
      <c r="BQ78" s="55"/>
      <c r="BR78" s="55"/>
      <c r="BS78" s="56"/>
      <c r="BT78" s="54">
        <v>1067.4000000000001</v>
      </c>
      <c r="BU78" s="55"/>
      <c r="BV78" s="55"/>
      <c r="BW78" s="55"/>
      <c r="BX78" s="55"/>
      <c r="BY78" s="55"/>
      <c r="BZ78" s="55"/>
      <c r="CA78" s="55"/>
      <c r="CB78" s="55"/>
      <c r="CC78" s="56"/>
      <c r="CD78" s="54">
        <v>1067.4000000000001</v>
      </c>
      <c r="CE78" s="55"/>
      <c r="CF78" s="55"/>
      <c r="CG78" s="55"/>
      <c r="CH78" s="55"/>
      <c r="CI78" s="55"/>
      <c r="CJ78" s="55"/>
      <c r="CK78" s="55"/>
      <c r="CL78" s="55"/>
      <c r="CM78" s="56"/>
      <c r="CN78" s="20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2"/>
    </row>
    <row r="79" spans="1:108" s="98" customFormat="1" ht="53" customHeight="1" x14ac:dyDescent="0.3">
      <c r="A79" s="65" t="s">
        <v>151</v>
      </c>
      <c r="B79" s="66"/>
      <c r="C79" s="66"/>
      <c r="D79" s="66"/>
      <c r="E79" s="66"/>
      <c r="F79" s="66"/>
      <c r="G79" s="66"/>
      <c r="H79" s="66"/>
      <c r="I79" s="67"/>
      <c r="J79" s="19"/>
      <c r="K79" s="64" t="s">
        <v>150</v>
      </c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22"/>
      <c r="BI79" s="54" t="s">
        <v>142</v>
      </c>
      <c r="BJ79" s="55"/>
      <c r="BK79" s="55"/>
      <c r="BL79" s="55"/>
      <c r="BM79" s="55"/>
      <c r="BN79" s="55"/>
      <c r="BO79" s="55"/>
      <c r="BP79" s="55"/>
      <c r="BQ79" s="55"/>
      <c r="BR79" s="55"/>
      <c r="BS79" s="56"/>
      <c r="BT79" s="54">
        <v>315.7</v>
      </c>
      <c r="BU79" s="55"/>
      <c r="BV79" s="55"/>
      <c r="BW79" s="55"/>
      <c r="BX79" s="55"/>
      <c r="BY79" s="55"/>
      <c r="BZ79" s="55"/>
      <c r="CA79" s="55"/>
      <c r="CB79" s="55"/>
      <c r="CC79" s="56"/>
      <c r="CD79" s="54">
        <v>450.3</v>
      </c>
      <c r="CE79" s="55"/>
      <c r="CF79" s="55"/>
      <c r="CG79" s="55"/>
      <c r="CH79" s="55"/>
      <c r="CI79" s="55"/>
      <c r="CJ79" s="55"/>
      <c r="CK79" s="55"/>
      <c r="CL79" s="55"/>
      <c r="CM79" s="56"/>
      <c r="CN79" s="58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60"/>
    </row>
    <row r="80" spans="1:108" s="98" customFormat="1" ht="46.25" customHeight="1" x14ac:dyDescent="0.3">
      <c r="A80" s="65" t="s">
        <v>180</v>
      </c>
      <c r="B80" s="66"/>
      <c r="C80" s="66"/>
      <c r="D80" s="66"/>
      <c r="E80" s="66"/>
      <c r="F80" s="66"/>
      <c r="G80" s="66"/>
      <c r="H80" s="66"/>
      <c r="I80" s="67"/>
      <c r="J80" s="19"/>
      <c r="K80" s="64" t="s">
        <v>152</v>
      </c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22"/>
      <c r="BI80" s="54" t="s">
        <v>142</v>
      </c>
      <c r="BJ80" s="55"/>
      <c r="BK80" s="55"/>
      <c r="BL80" s="55"/>
      <c r="BM80" s="55"/>
      <c r="BN80" s="55"/>
      <c r="BO80" s="55"/>
      <c r="BP80" s="55"/>
      <c r="BQ80" s="55"/>
      <c r="BR80" s="55"/>
      <c r="BS80" s="56"/>
      <c r="BT80" s="54">
        <v>15103.8</v>
      </c>
      <c r="BU80" s="55"/>
      <c r="BV80" s="55"/>
      <c r="BW80" s="55"/>
      <c r="BX80" s="55"/>
      <c r="BY80" s="55"/>
      <c r="BZ80" s="55"/>
      <c r="CA80" s="55"/>
      <c r="CB80" s="55"/>
      <c r="CC80" s="56"/>
      <c r="CD80" s="54">
        <v>15535.7</v>
      </c>
      <c r="CE80" s="55"/>
      <c r="CF80" s="55"/>
      <c r="CG80" s="55"/>
      <c r="CH80" s="55"/>
      <c r="CI80" s="55"/>
      <c r="CJ80" s="55"/>
      <c r="CK80" s="55"/>
      <c r="CL80" s="55"/>
      <c r="CM80" s="56"/>
      <c r="CN80" s="51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3"/>
    </row>
    <row r="81" spans="1:108" s="98" customFormat="1" ht="15" customHeight="1" x14ac:dyDescent="0.3">
      <c r="A81" s="65" t="s">
        <v>153</v>
      </c>
      <c r="B81" s="66"/>
      <c r="C81" s="66"/>
      <c r="D81" s="66"/>
      <c r="E81" s="66"/>
      <c r="F81" s="66"/>
      <c r="G81" s="66"/>
      <c r="H81" s="66"/>
      <c r="I81" s="67"/>
      <c r="J81" s="19"/>
      <c r="K81" s="64" t="s">
        <v>154</v>
      </c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22"/>
      <c r="BI81" s="54" t="s">
        <v>155</v>
      </c>
      <c r="BJ81" s="55"/>
      <c r="BK81" s="55"/>
      <c r="BL81" s="55"/>
      <c r="BM81" s="55"/>
      <c r="BN81" s="55"/>
      <c r="BO81" s="55"/>
      <c r="BP81" s="55"/>
      <c r="BQ81" s="55"/>
      <c r="BR81" s="55"/>
      <c r="BS81" s="56"/>
      <c r="BT81" s="54">
        <f>BT82+BT83+BT84</f>
        <v>4130.88</v>
      </c>
      <c r="BU81" s="55"/>
      <c r="BV81" s="55"/>
      <c r="BW81" s="55"/>
      <c r="BX81" s="55"/>
      <c r="BY81" s="55"/>
      <c r="BZ81" s="55"/>
      <c r="CA81" s="55"/>
      <c r="CB81" s="55"/>
      <c r="CC81" s="56"/>
      <c r="CD81" s="108">
        <f>CD82+CD83+CD84</f>
        <v>4453.7</v>
      </c>
      <c r="CE81" s="111"/>
      <c r="CF81" s="111"/>
      <c r="CG81" s="111"/>
      <c r="CH81" s="111"/>
      <c r="CI81" s="111"/>
      <c r="CJ81" s="111"/>
      <c r="CK81" s="111"/>
      <c r="CL81" s="111"/>
      <c r="CM81" s="112"/>
      <c r="CN81" s="51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3"/>
    </row>
    <row r="82" spans="1:108" s="98" customFormat="1" ht="28.75" customHeight="1" x14ac:dyDescent="0.3">
      <c r="A82" s="65" t="s">
        <v>156</v>
      </c>
      <c r="B82" s="66"/>
      <c r="C82" s="66"/>
      <c r="D82" s="66"/>
      <c r="E82" s="66"/>
      <c r="F82" s="66"/>
      <c r="G82" s="66"/>
      <c r="H82" s="66"/>
      <c r="I82" s="67"/>
      <c r="J82" s="19"/>
      <c r="K82" s="64" t="s">
        <v>181</v>
      </c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22"/>
      <c r="BI82" s="54" t="s">
        <v>155</v>
      </c>
      <c r="BJ82" s="55"/>
      <c r="BK82" s="55"/>
      <c r="BL82" s="55"/>
      <c r="BM82" s="55"/>
      <c r="BN82" s="55"/>
      <c r="BO82" s="55"/>
      <c r="BP82" s="55"/>
      <c r="BQ82" s="55"/>
      <c r="BR82" s="55"/>
      <c r="BS82" s="56"/>
      <c r="BT82" s="54">
        <v>31.22</v>
      </c>
      <c r="BU82" s="55"/>
      <c r="BV82" s="55"/>
      <c r="BW82" s="55"/>
      <c r="BX82" s="55"/>
      <c r="BY82" s="55"/>
      <c r="BZ82" s="55"/>
      <c r="CA82" s="55"/>
      <c r="CB82" s="55"/>
      <c r="CC82" s="56"/>
      <c r="CD82" s="108">
        <v>31.21</v>
      </c>
      <c r="CE82" s="111"/>
      <c r="CF82" s="111"/>
      <c r="CG82" s="111"/>
      <c r="CH82" s="111"/>
      <c r="CI82" s="111"/>
      <c r="CJ82" s="111"/>
      <c r="CK82" s="111"/>
      <c r="CL82" s="111"/>
      <c r="CM82" s="112"/>
      <c r="CN82" s="20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2"/>
    </row>
    <row r="83" spans="1:108" s="98" customFormat="1" ht="30" customHeight="1" x14ac:dyDescent="0.3">
      <c r="A83" s="65" t="s">
        <v>158</v>
      </c>
      <c r="B83" s="66"/>
      <c r="C83" s="66"/>
      <c r="D83" s="66"/>
      <c r="E83" s="66"/>
      <c r="F83" s="66"/>
      <c r="G83" s="66"/>
      <c r="H83" s="66"/>
      <c r="I83" s="67"/>
      <c r="J83" s="19"/>
      <c r="K83" s="64" t="s">
        <v>157</v>
      </c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22"/>
      <c r="BI83" s="54" t="s">
        <v>155</v>
      </c>
      <c r="BJ83" s="55"/>
      <c r="BK83" s="55"/>
      <c r="BL83" s="55"/>
      <c r="BM83" s="55"/>
      <c r="BN83" s="55"/>
      <c r="BO83" s="55"/>
      <c r="BP83" s="55"/>
      <c r="BQ83" s="55"/>
      <c r="BR83" s="55"/>
      <c r="BS83" s="56"/>
      <c r="BT83" s="54">
        <v>1646.93</v>
      </c>
      <c r="BU83" s="55"/>
      <c r="BV83" s="55"/>
      <c r="BW83" s="55"/>
      <c r="BX83" s="55"/>
      <c r="BY83" s="55"/>
      <c r="BZ83" s="55"/>
      <c r="CA83" s="55"/>
      <c r="CB83" s="55"/>
      <c r="CC83" s="56"/>
      <c r="CD83" s="54">
        <v>1633.37</v>
      </c>
      <c r="CE83" s="55"/>
      <c r="CF83" s="55"/>
      <c r="CG83" s="55"/>
      <c r="CH83" s="55"/>
      <c r="CI83" s="55"/>
      <c r="CJ83" s="55"/>
      <c r="CK83" s="55"/>
      <c r="CL83" s="55"/>
      <c r="CM83" s="56"/>
      <c r="CN83" s="51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3"/>
    </row>
    <row r="84" spans="1:108" s="98" customFormat="1" ht="30" customHeight="1" x14ac:dyDescent="0.3">
      <c r="A84" s="65" t="s">
        <v>182</v>
      </c>
      <c r="B84" s="66"/>
      <c r="C84" s="66"/>
      <c r="D84" s="66"/>
      <c r="E84" s="66"/>
      <c r="F84" s="66"/>
      <c r="G84" s="66"/>
      <c r="H84" s="66"/>
      <c r="I84" s="67"/>
      <c r="J84" s="19"/>
      <c r="K84" s="64" t="s">
        <v>159</v>
      </c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22"/>
      <c r="BI84" s="54" t="s">
        <v>155</v>
      </c>
      <c r="BJ84" s="55"/>
      <c r="BK84" s="55"/>
      <c r="BL84" s="55"/>
      <c r="BM84" s="55"/>
      <c r="BN84" s="55"/>
      <c r="BO84" s="55"/>
      <c r="BP84" s="55"/>
      <c r="BQ84" s="55"/>
      <c r="BR84" s="55"/>
      <c r="BS84" s="56"/>
      <c r="BT84" s="54">
        <v>2452.73</v>
      </c>
      <c r="BU84" s="55"/>
      <c r="BV84" s="55"/>
      <c r="BW84" s="55"/>
      <c r="BX84" s="55"/>
      <c r="BY84" s="55"/>
      <c r="BZ84" s="55"/>
      <c r="CA84" s="55"/>
      <c r="CB84" s="55"/>
      <c r="CC84" s="56"/>
      <c r="CD84" s="54">
        <v>2789.12</v>
      </c>
      <c r="CE84" s="55"/>
      <c r="CF84" s="55"/>
      <c r="CG84" s="55"/>
      <c r="CH84" s="55"/>
      <c r="CI84" s="55"/>
      <c r="CJ84" s="55"/>
      <c r="CK84" s="55"/>
      <c r="CL84" s="55"/>
      <c r="CM84" s="56"/>
      <c r="CN84" s="51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3"/>
    </row>
    <row r="85" spans="1:108" s="98" customFormat="1" ht="15" customHeight="1" x14ac:dyDescent="0.3">
      <c r="A85" s="65" t="s">
        <v>160</v>
      </c>
      <c r="B85" s="66"/>
      <c r="C85" s="66"/>
      <c r="D85" s="66"/>
      <c r="E85" s="66"/>
      <c r="F85" s="66"/>
      <c r="G85" s="66"/>
      <c r="H85" s="66"/>
      <c r="I85" s="67"/>
      <c r="J85" s="19"/>
      <c r="K85" s="64" t="s">
        <v>161</v>
      </c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22"/>
      <c r="BI85" s="54" t="s">
        <v>162</v>
      </c>
      <c r="BJ85" s="55"/>
      <c r="BK85" s="55"/>
      <c r="BL85" s="55"/>
      <c r="BM85" s="55"/>
      <c r="BN85" s="55"/>
      <c r="BO85" s="55"/>
      <c r="BP85" s="55"/>
      <c r="BQ85" s="55"/>
      <c r="BR85" s="55"/>
      <c r="BS85" s="56"/>
      <c r="BT85" s="54">
        <v>43.5</v>
      </c>
      <c r="BU85" s="55"/>
      <c r="BV85" s="55"/>
      <c r="BW85" s="55"/>
      <c r="BX85" s="55"/>
      <c r="BY85" s="55"/>
      <c r="BZ85" s="55"/>
      <c r="CA85" s="55"/>
      <c r="CB85" s="55"/>
      <c r="CC85" s="56"/>
      <c r="CD85" s="57">
        <v>40</v>
      </c>
      <c r="CE85" s="109"/>
      <c r="CF85" s="109"/>
      <c r="CG85" s="109"/>
      <c r="CH85" s="109"/>
      <c r="CI85" s="109"/>
      <c r="CJ85" s="109"/>
      <c r="CK85" s="109"/>
      <c r="CL85" s="109"/>
      <c r="CM85" s="110"/>
      <c r="CN85" s="51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3"/>
    </row>
    <row r="86" spans="1:108" s="98" customFormat="1" ht="43.5" customHeight="1" x14ac:dyDescent="0.3">
      <c r="A86" s="65" t="s">
        <v>163</v>
      </c>
      <c r="B86" s="66"/>
      <c r="C86" s="66"/>
      <c r="D86" s="66"/>
      <c r="E86" s="66"/>
      <c r="F86" s="66"/>
      <c r="G86" s="66"/>
      <c r="H86" s="66"/>
      <c r="I86" s="67"/>
      <c r="J86" s="19"/>
      <c r="K86" s="64" t="s">
        <v>164</v>
      </c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22"/>
      <c r="BI86" s="54" t="s">
        <v>29</v>
      </c>
      <c r="BJ86" s="55"/>
      <c r="BK86" s="55"/>
      <c r="BL86" s="55"/>
      <c r="BM86" s="55"/>
      <c r="BN86" s="55"/>
      <c r="BO86" s="55"/>
      <c r="BP86" s="55"/>
      <c r="BQ86" s="55"/>
      <c r="BR86" s="55"/>
      <c r="BS86" s="56"/>
      <c r="BT86" s="54">
        <f>7564.5+4047.4+30261.8+10060</f>
        <v>51933.7</v>
      </c>
      <c r="BU86" s="55"/>
      <c r="BV86" s="55"/>
      <c r="BW86" s="55"/>
      <c r="BX86" s="55"/>
      <c r="BY86" s="55"/>
      <c r="BZ86" s="55"/>
      <c r="CA86" s="55"/>
      <c r="CB86" s="55"/>
      <c r="CC86" s="56"/>
      <c r="CD86" s="54">
        <f>52260.9+21480+30664.8+8819</f>
        <v>113224.7</v>
      </c>
      <c r="CE86" s="55"/>
      <c r="CF86" s="55"/>
      <c r="CG86" s="55"/>
      <c r="CH86" s="55"/>
      <c r="CI86" s="55"/>
      <c r="CJ86" s="55"/>
      <c r="CK86" s="55"/>
      <c r="CL86" s="55"/>
      <c r="CM86" s="56"/>
      <c r="CN86" s="58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60"/>
    </row>
    <row r="87" spans="1:108" s="98" customFormat="1" ht="39.5" customHeight="1" x14ac:dyDescent="0.3">
      <c r="A87" s="65" t="s">
        <v>165</v>
      </c>
      <c r="B87" s="66"/>
      <c r="C87" s="66"/>
      <c r="D87" s="66"/>
      <c r="E87" s="66"/>
      <c r="F87" s="66"/>
      <c r="G87" s="66"/>
      <c r="H87" s="66"/>
      <c r="I87" s="67"/>
      <c r="J87" s="19"/>
      <c r="K87" s="64" t="s">
        <v>166</v>
      </c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22"/>
      <c r="BI87" s="54" t="s">
        <v>29</v>
      </c>
      <c r="BJ87" s="55"/>
      <c r="BK87" s="55"/>
      <c r="BL87" s="55"/>
      <c r="BM87" s="55"/>
      <c r="BN87" s="55"/>
      <c r="BO87" s="55"/>
      <c r="BP87" s="55"/>
      <c r="BQ87" s="55"/>
      <c r="BR87" s="55"/>
      <c r="BS87" s="56"/>
      <c r="BT87" s="54">
        <f>7564.5+4047.4</f>
        <v>11611.9</v>
      </c>
      <c r="BU87" s="55"/>
      <c r="BV87" s="55"/>
      <c r="BW87" s="55"/>
      <c r="BX87" s="55"/>
      <c r="BY87" s="55"/>
      <c r="BZ87" s="55"/>
      <c r="CA87" s="55"/>
      <c r="CB87" s="55"/>
      <c r="CC87" s="56"/>
      <c r="CD87" s="54">
        <f>52260.9+21480</f>
        <v>73740.899999999994</v>
      </c>
      <c r="CE87" s="55"/>
      <c r="CF87" s="55"/>
      <c r="CG87" s="55"/>
      <c r="CH87" s="55"/>
      <c r="CI87" s="55"/>
      <c r="CJ87" s="55"/>
      <c r="CK87" s="55"/>
      <c r="CL87" s="55"/>
      <c r="CM87" s="56"/>
      <c r="CN87" s="58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60"/>
    </row>
    <row r="88" spans="1:108" s="98" customFormat="1" ht="45" customHeight="1" x14ac:dyDescent="0.3">
      <c r="A88" s="65" t="s">
        <v>167</v>
      </c>
      <c r="B88" s="66"/>
      <c r="C88" s="66"/>
      <c r="D88" s="66"/>
      <c r="E88" s="66"/>
      <c r="F88" s="66"/>
      <c r="G88" s="66"/>
      <c r="H88" s="66"/>
      <c r="I88" s="67"/>
      <c r="J88" s="19"/>
      <c r="K88" s="64" t="s">
        <v>168</v>
      </c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22"/>
      <c r="BI88" s="54" t="s">
        <v>162</v>
      </c>
      <c r="BJ88" s="55"/>
      <c r="BK88" s="55"/>
      <c r="BL88" s="55"/>
      <c r="BM88" s="55"/>
      <c r="BN88" s="55"/>
      <c r="BO88" s="55"/>
      <c r="BP88" s="55"/>
      <c r="BQ88" s="55"/>
      <c r="BR88" s="55"/>
      <c r="BS88" s="56"/>
      <c r="BT88" s="54">
        <v>15.63</v>
      </c>
      <c r="BU88" s="55"/>
      <c r="BV88" s="55"/>
      <c r="BW88" s="55"/>
      <c r="BX88" s="55"/>
      <c r="BY88" s="55"/>
      <c r="BZ88" s="55"/>
      <c r="CA88" s="55"/>
      <c r="CB88" s="55"/>
      <c r="CC88" s="56"/>
      <c r="CD88" s="54" t="s">
        <v>26</v>
      </c>
      <c r="CE88" s="55"/>
      <c r="CF88" s="55"/>
      <c r="CG88" s="55"/>
      <c r="CH88" s="55"/>
      <c r="CI88" s="55"/>
      <c r="CJ88" s="55"/>
      <c r="CK88" s="55"/>
      <c r="CL88" s="55"/>
      <c r="CM88" s="56"/>
      <c r="CN88" s="105" t="s">
        <v>26</v>
      </c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7"/>
    </row>
    <row r="89" spans="1:108" ht="15" customHeight="1" x14ac:dyDescent="0.3"/>
    <row r="90" spans="1:108" s="82" customFormat="1" ht="13" x14ac:dyDescent="0.3">
      <c r="G90" s="82" t="s">
        <v>169</v>
      </c>
    </row>
    <row r="91" spans="1:108" s="82" customFormat="1" ht="68.25" customHeight="1" x14ac:dyDescent="0.3">
      <c r="A91" s="113" t="s">
        <v>170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</row>
    <row r="92" spans="1:108" s="82" customFormat="1" ht="25.5" customHeight="1" x14ac:dyDescent="0.3">
      <c r="A92" s="113" t="s">
        <v>171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</row>
    <row r="93" spans="1:108" s="82" customFormat="1" ht="25.5" customHeight="1" x14ac:dyDescent="0.3">
      <c r="A93" s="113" t="s">
        <v>172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</row>
    <row r="94" spans="1:108" s="82" customFormat="1" ht="25.5" customHeight="1" x14ac:dyDescent="0.3">
      <c r="A94" s="113" t="s">
        <v>173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</row>
    <row r="95" spans="1:108" s="82" customFormat="1" ht="25.5" customHeight="1" x14ac:dyDescent="0.3">
      <c r="A95" s="113" t="s">
        <v>174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</row>
    <row r="96" spans="1:108" ht="3" customHeight="1" x14ac:dyDescent="0.3"/>
  </sheetData>
  <mergeCells count="450">
    <mergeCell ref="A91:DD91"/>
    <mergeCell ref="A92:DD92"/>
    <mergeCell ref="A93:DD93"/>
    <mergeCell ref="A94:DD94"/>
    <mergeCell ref="A95:DD95"/>
    <mergeCell ref="A88:I88"/>
    <mergeCell ref="K88:BG88"/>
    <mergeCell ref="BI88:BS88"/>
    <mergeCell ref="BT88:CC88"/>
    <mergeCell ref="CD88:CM88"/>
    <mergeCell ref="CN88:DD88"/>
    <mergeCell ref="A87:I87"/>
    <mergeCell ref="K87:BG87"/>
    <mergeCell ref="BI87:BS87"/>
    <mergeCell ref="BT87:CC87"/>
    <mergeCell ref="CD87:CM87"/>
    <mergeCell ref="CN87:DD87"/>
    <mergeCell ref="A86:I86"/>
    <mergeCell ref="K86:BG86"/>
    <mergeCell ref="BI86:BS86"/>
    <mergeCell ref="BT86:CC86"/>
    <mergeCell ref="CD86:CM86"/>
    <mergeCell ref="CN86:DD86"/>
    <mergeCell ref="A85:I85"/>
    <mergeCell ref="K85:BG85"/>
    <mergeCell ref="BI85:BS85"/>
    <mergeCell ref="BT85:CC85"/>
    <mergeCell ref="CD85:CM85"/>
    <mergeCell ref="CN85:DD85"/>
    <mergeCell ref="A84:I84"/>
    <mergeCell ref="K84:BG84"/>
    <mergeCell ref="BI84:BS84"/>
    <mergeCell ref="BT84:CC84"/>
    <mergeCell ref="CD84:CM84"/>
    <mergeCell ref="CN84:DD84"/>
    <mergeCell ref="A83:I83"/>
    <mergeCell ref="K83:BG83"/>
    <mergeCell ref="BI83:BS83"/>
    <mergeCell ref="BT83:CC83"/>
    <mergeCell ref="CD83:CM83"/>
    <mergeCell ref="CN83:DD83"/>
    <mergeCell ref="A81:I81"/>
    <mergeCell ref="K81:BG81"/>
    <mergeCell ref="BI81:BS81"/>
    <mergeCell ref="BT81:CC81"/>
    <mergeCell ref="CD81:CM81"/>
    <mergeCell ref="CN81:DD81"/>
    <mergeCell ref="A82:I82"/>
    <mergeCell ref="K82:BG82"/>
    <mergeCell ref="BI82:BS82"/>
    <mergeCell ref="BT82:CC82"/>
    <mergeCell ref="CD82:CM82"/>
    <mergeCell ref="CN80:DD80"/>
    <mergeCell ref="A79:I79"/>
    <mergeCell ref="K79:BG79"/>
    <mergeCell ref="BI79:BS79"/>
    <mergeCell ref="BT79:CC79"/>
    <mergeCell ref="CD79:CM79"/>
    <mergeCell ref="CN79:DD79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CD78:CM78"/>
    <mergeCell ref="A80:I80"/>
    <mergeCell ref="K80:BG80"/>
    <mergeCell ref="BI80:BS80"/>
    <mergeCell ref="BT80:CC80"/>
    <mergeCell ref="CD80:CM80"/>
    <mergeCell ref="BT78:CC78"/>
    <mergeCell ref="CN76:DD76"/>
    <mergeCell ref="A75:I75"/>
    <mergeCell ref="K75:BG75"/>
    <mergeCell ref="BI75:BS75"/>
    <mergeCell ref="BT75:CC75"/>
    <mergeCell ref="CD75:CM75"/>
    <mergeCell ref="CN75:DD75"/>
    <mergeCell ref="A73:I73"/>
    <mergeCell ref="K73:BG73"/>
    <mergeCell ref="BI73:BS73"/>
    <mergeCell ref="BT73:CC73"/>
    <mergeCell ref="CD73:CM73"/>
    <mergeCell ref="CN73:DD73"/>
    <mergeCell ref="K74:BG74"/>
    <mergeCell ref="BI74:BS74"/>
    <mergeCell ref="A74:I74"/>
    <mergeCell ref="A76:I76"/>
    <mergeCell ref="K76:BG76"/>
    <mergeCell ref="BI76:BS76"/>
    <mergeCell ref="BT76:CC76"/>
    <mergeCell ref="CD76:CM76"/>
    <mergeCell ref="BT74:CC74"/>
    <mergeCell ref="CD74:CM74"/>
    <mergeCell ref="CN72:DD72"/>
    <mergeCell ref="A71:I71"/>
    <mergeCell ref="K71:BG71"/>
    <mergeCell ref="BI71:BS71"/>
    <mergeCell ref="BT71:CC71"/>
    <mergeCell ref="CD71:CM71"/>
    <mergeCell ref="CN71:DD71"/>
    <mergeCell ref="A69:I69"/>
    <mergeCell ref="K69:BG69"/>
    <mergeCell ref="BI69:BS69"/>
    <mergeCell ref="BT69:CC69"/>
    <mergeCell ref="CD69:CM69"/>
    <mergeCell ref="CN69:DD69"/>
    <mergeCell ref="A70:I70"/>
    <mergeCell ref="BI70:BS70"/>
    <mergeCell ref="L70:BH70"/>
    <mergeCell ref="A72:I72"/>
    <mergeCell ref="K72:BG72"/>
    <mergeCell ref="BI72:BS72"/>
    <mergeCell ref="BT72:CC72"/>
    <mergeCell ref="CD72:CM72"/>
    <mergeCell ref="CD70:CM70"/>
    <mergeCell ref="BT70:CC70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H61"/>
    <mergeCell ref="BI61:BS61"/>
    <mergeCell ref="BT61:CC61"/>
    <mergeCell ref="CD61:CM61"/>
    <mergeCell ref="CN61:DD61"/>
    <mergeCell ref="A60:I60"/>
    <mergeCell ref="K60:BH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5:DD5"/>
    <mergeCell ref="A6:DD6"/>
    <mergeCell ref="A7:DD7"/>
    <mergeCell ref="A8:DD8"/>
    <mergeCell ref="AG10:CI10"/>
    <mergeCell ref="J11:BN11"/>
    <mergeCell ref="BT15:CM15"/>
    <mergeCell ref="CN15:DD16"/>
    <mergeCell ref="BT16:CC16"/>
    <mergeCell ref="CD16:CM16"/>
    <mergeCell ref="J12:BN12"/>
    <mergeCell ref="AQ13:AX13"/>
    <mergeCell ref="AY13:AZ13"/>
    <mergeCell ref="BA13:BH13"/>
    <mergeCell ref="A15:I16"/>
    <mergeCell ref="J15:BH16"/>
    <mergeCell ref="BI15:BS16"/>
    <mergeCell ref="A20:I20"/>
    <mergeCell ref="K20:BG20"/>
    <mergeCell ref="BI20:BS20"/>
    <mergeCell ref="BT20:CC20"/>
    <mergeCell ref="CD20:CM20"/>
    <mergeCell ref="CN20:DD20"/>
    <mergeCell ref="A17:I17"/>
    <mergeCell ref="K17:BG17"/>
    <mergeCell ref="BI17:BS17"/>
    <mergeCell ref="BT17:CC17"/>
    <mergeCell ref="CD17:CM17"/>
    <mergeCell ref="CN17:DD17"/>
    <mergeCell ref="A19:I19"/>
  </mergeCells>
  <phoneticPr fontId="9" type="noConversion"/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9"/>
  <sheetViews>
    <sheetView workbookViewId="0">
      <selection activeCell="BT18" sqref="BT18:CM21"/>
    </sheetView>
  </sheetViews>
  <sheetFormatPr defaultColWidth="0.81640625" defaultRowHeight="14" x14ac:dyDescent="0.3"/>
  <cols>
    <col min="1" max="8" width="0.81640625" style="2"/>
    <col min="9" max="9" width="2.08984375" style="2" customWidth="1"/>
    <col min="10" max="80" width="0.81640625" style="2"/>
    <col min="81" max="81" width="3.81640625" style="2" customWidth="1"/>
    <col min="82" max="88" width="0.81640625" style="2"/>
    <col min="89" max="89" width="6.54296875" style="2" bestFit="1" customWidth="1"/>
    <col min="90" max="90" width="0.81640625" style="2"/>
    <col min="91" max="91" width="2.453125" style="2" customWidth="1"/>
    <col min="92" max="126" width="0.81640625" style="2"/>
    <col min="127" max="127" width="1.1796875" style="2" customWidth="1"/>
    <col min="128" max="263" width="0.81640625" style="2"/>
    <col min="264" max="264" width="2.08984375" style="2" customWidth="1"/>
    <col min="265" max="335" width="0.81640625" style="2"/>
    <col min="336" max="336" width="3.81640625" style="2" customWidth="1"/>
    <col min="337" max="345" width="0.81640625" style="2"/>
    <col min="346" max="346" width="4.90625" style="2" customWidth="1"/>
    <col min="347" max="363" width="0.81640625" style="2"/>
    <col min="364" max="364" width="9.54296875" style="2" customWidth="1"/>
    <col min="365" max="382" width="0.81640625" style="2"/>
    <col min="383" max="383" width="1.1796875" style="2" customWidth="1"/>
    <col min="384" max="519" width="0.81640625" style="2"/>
    <col min="520" max="520" width="2.08984375" style="2" customWidth="1"/>
    <col min="521" max="591" width="0.81640625" style="2"/>
    <col min="592" max="592" width="3.81640625" style="2" customWidth="1"/>
    <col min="593" max="601" width="0.81640625" style="2"/>
    <col min="602" max="602" width="4.90625" style="2" customWidth="1"/>
    <col min="603" max="619" width="0.81640625" style="2"/>
    <col min="620" max="620" width="9.54296875" style="2" customWidth="1"/>
    <col min="621" max="638" width="0.81640625" style="2"/>
    <col min="639" max="639" width="1.1796875" style="2" customWidth="1"/>
    <col min="640" max="775" width="0.81640625" style="2"/>
    <col min="776" max="776" width="2.08984375" style="2" customWidth="1"/>
    <col min="777" max="847" width="0.81640625" style="2"/>
    <col min="848" max="848" width="3.81640625" style="2" customWidth="1"/>
    <col min="849" max="857" width="0.81640625" style="2"/>
    <col min="858" max="858" width="4.90625" style="2" customWidth="1"/>
    <col min="859" max="875" width="0.81640625" style="2"/>
    <col min="876" max="876" width="9.54296875" style="2" customWidth="1"/>
    <col min="877" max="894" width="0.81640625" style="2"/>
    <col min="895" max="895" width="1.1796875" style="2" customWidth="1"/>
    <col min="896" max="1031" width="0.81640625" style="2"/>
    <col min="1032" max="1032" width="2.08984375" style="2" customWidth="1"/>
    <col min="1033" max="1103" width="0.81640625" style="2"/>
    <col min="1104" max="1104" width="3.81640625" style="2" customWidth="1"/>
    <col min="1105" max="1113" width="0.81640625" style="2"/>
    <col min="1114" max="1114" width="4.90625" style="2" customWidth="1"/>
    <col min="1115" max="1131" width="0.81640625" style="2"/>
    <col min="1132" max="1132" width="9.54296875" style="2" customWidth="1"/>
    <col min="1133" max="1150" width="0.81640625" style="2"/>
    <col min="1151" max="1151" width="1.1796875" style="2" customWidth="1"/>
    <col min="1152" max="1287" width="0.81640625" style="2"/>
    <col min="1288" max="1288" width="2.08984375" style="2" customWidth="1"/>
    <col min="1289" max="1359" width="0.81640625" style="2"/>
    <col min="1360" max="1360" width="3.81640625" style="2" customWidth="1"/>
    <col min="1361" max="1369" width="0.81640625" style="2"/>
    <col min="1370" max="1370" width="4.90625" style="2" customWidth="1"/>
    <col min="1371" max="1387" width="0.81640625" style="2"/>
    <col min="1388" max="1388" width="9.54296875" style="2" customWidth="1"/>
    <col min="1389" max="1406" width="0.81640625" style="2"/>
    <col min="1407" max="1407" width="1.1796875" style="2" customWidth="1"/>
    <col min="1408" max="1543" width="0.81640625" style="2"/>
    <col min="1544" max="1544" width="2.08984375" style="2" customWidth="1"/>
    <col min="1545" max="1615" width="0.81640625" style="2"/>
    <col min="1616" max="1616" width="3.81640625" style="2" customWidth="1"/>
    <col min="1617" max="1625" width="0.81640625" style="2"/>
    <col min="1626" max="1626" width="4.90625" style="2" customWidth="1"/>
    <col min="1627" max="1643" width="0.81640625" style="2"/>
    <col min="1644" max="1644" width="9.54296875" style="2" customWidth="1"/>
    <col min="1645" max="1662" width="0.81640625" style="2"/>
    <col min="1663" max="1663" width="1.1796875" style="2" customWidth="1"/>
    <col min="1664" max="1799" width="0.81640625" style="2"/>
    <col min="1800" max="1800" width="2.08984375" style="2" customWidth="1"/>
    <col min="1801" max="1871" width="0.81640625" style="2"/>
    <col min="1872" max="1872" width="3.81640625" style="2" customWidth="1"/>
    <col min="1873" max="1881" width="0.81640625" style="2"/>
    <col min="1882" max="1882" width="4.90625" style="2" customWidth="1"/>
    <col min="1883" max="1899" width="0.81640625" style="2"/>
    <col min="1900" max="1900" width="9.54296875" style="2" customWidth="1"/>
    <col min="1901" max="1918" width="0.81640625" style="2"/>
    <col min="1919" max="1919" width="1.1796875" style="2" customWidth="1"/>
    <col min="1920" max="2055" width="0.81640625" style="2"/>
    <col min="2056" max="2056" width="2.08984375" style="2" customWidth="1"/>
    <col min="2057" max="2127" width="0.81640625" style="2"/>
    <col min="2128" max="2128" width="3.81640625" style="2" customWidth="1"/>
    <col min="2129" max="2137" width="0.81640625" style="2"/>
    <col min="2138" max="2138" width="4.90625" style="2" customWidth="1"/>
    <col min="2139" max="2155" width="0.81640625" style="2"/>
    <col min="2156" max="2156" width="9.54296875" style="2" customWidth="1"/>
    <col min="2157" max="2174" width="0.81640625" style="2"/>
    <col min="2175" max="2175" width="1.1796875" style="2" customWidth="1"/>
    <col min="2176" max="2311" width="0.81640625" style="2"/>
    <col min="2312" max="2312" width="2.08984375" style="2" customWidth="1"/>
    <col min="2313" max="2383" width="0.81640625" style="2"/>
    <col min="2384" max="2384" width="3.81640625" style="2" customWidth="1"/>
    <col min="2385" max="2393" width="0.81640625" style="2"/>
    <col min="2394" max="2394" width="4.90625" style="2" customWidth="1"/>
    <col min="2395" max="2411" width="0.81640625" style="2"/>
    <col min="2412" max="2412" width="9.54296875" style="2" customWidth="1"/>
    <col min="2413" max="2430" width="0.81640625" style="2"/>
    <col min="2431" max="2431" width="1.1796875" style="2" customWidth="1"/>
    <col min="2432" max="2567" width="0.81640625" style="2"/>
    <col min="2568" max="2568" width="2.08984375" style="2" customWidth="1"/>
    <col min="2569" max="2639" width="0.81640625" style="2"/>
    <col min="2640" max="2640" width="3.81640625" style="2" customWidth="1"/>
    <col min="2641" max="2649" width="0.81640625" style="2"/>
    <col min="2650" max="2650" width="4.90625" style="2" customWidth="1"/>
    <col min="2651" max="2667" width="0.81640625" style="2"/>
    <col min="2668" max="2668" width="9.54296875" style="2" customWidth="1"/>
    <col min="2669" max="2686" width="0.81640625" style="2"/>
    <col min="2687" max="2687" width="1.1796875" style="2" customWidth="1"/>
    <col min="2688" max="2823" width="0.81640625" style="2"/>
    <col min="2824" max="2824" width="2.08984375" style="2" customWidth="1"/>
    <col min="2825" max="2895" width="0.81640625" style="2"/>
    <col min="2896" max="2896" width="3.81640625" style="2" customWidth="1"/>
    <col min="2897" max="2905" width="0.81640625" style="2"/>
    <col min="2906" max="2906" width="4.90625" style="2" customWidth="1"/>
    <col min="2907" max="2923" width="0.81640625" style="2"/>
    <col min="2924" max="2924" width="9.54296875" style="2" customWidth="1"/>
    <col min="2925" max="2942" width="0.81640625" style="2"/>
    <col min="2943" max="2943" width="1.1796875" style="2" customWidth="1"/>
    <col min="2944" max="3079" width="0.81640625" style="2"/>
    <col min="3080" max="3080" width="2.08984375" style="2" customWidth="1"/>
    <col min="3081" max="3151" width="0.81640625" style="2"/>
    <col min="3152" max="3152" width="3.81640625" style="2" customWidth="1"/>
    <col min="3153" max="3161" width="0.81640625" style="2"/>
    <col min="3162" max="3162" width="4.90625" style="2" customWidth="1"/>
    <col min="3163" max="3179" width="0.81640625" style="2"/>
    <col min="3180" max="3180" width="9.54296875" style="2" customWidth="1"/>
    <col min="3181" max="3198" width="0.81640625" style="2"/>
    <col min="3199" max="3199" width="1.1796875" style="2" customWidth="1"/>
    <col min="3200" max="3335" width="0.81640625" style="2"/>
    <col min="3336" max="3336" width="2.08984375" style="2" customWidth="1"/>
    <col min="3337" max="3407" width="0.81640625" style="2"/>
    <col min="3408" max="3408" width="3.81640625" style="2" customWidth="1"/>
    <col min="3409" max="3417" width="0.81640625" style="2"/>
    <col min="3418" max="3418" width="4.90625" style="2" customWidth="1"/>
    <col min="3419" max="3435" width="0.81640625" style="2"/>
    <col min="3436" max="3436" width="9.54296875" style="2" customWidth="1"/>
    <col min="3437" max="3454" width="0.81640625" style="2"/>
    <col min="3455" max="3455" width="1.1796875" style="2" customWidth="1"/>
    <col min="3456" max="3591" width="0.81640625" style="2"/>
    <col min="3592" max="3592" width="2.08984375" style="2" customWidth="1"/>
    <col min="3593" max="3663" width="0.81640625" style="2"/>
    <col min="3664" max="3664" width="3.81640625" style="2" customWidth="1"/>
    <col min="3665" max="3673" width="0.81640625" style="2"/>
    <col min="3674" max="3674" width="4.90625" style="2" customWidth="1"/>
    <col min="3675" max="3691" width="0.81640625" style="2"/>
    <col min="3692" max="3692" width="9.54296875" style="2" customWidth="1"/>
    <col min="3693" max="3710" width="0.81640625" style="2"/>
    <col min="3711" max="3711" width="1.1796875" style="2" customWidth="1"/>
    <col min="3712" max="3847" width="0.81640625" style="2"/>
    <col min="3848" max="3848" width="2.08984375" style="2" customWidth="1"/>
    <col min="3849" max="3919" width="0.81640625" style="2"/>
    <col min="3920" max="3920" width="3.81640625" style="2" customWidth="1"/>
    <col min="3921" max="3929" width="0.81640625" style="2"/>
    <col min="3930" max="3930" width="4.90625" style="2" customWidth="1"/>
    <col min="3931" max="3947" width="0.81640625" style="2"/>
    <col min="3948" max="3948" width="9.54296875" style="2" customWidth="1"/>
    <col min="3949" max="3966" width="0.81640625" style="2"/>
    <col min="3967" max="3967" width="1.1796875" style="2" customWidth="1"/>
    <col min="3968" max="4103" width="0.81640625" style="2"/>
    <col min="4104" max="4104" width="2.08984375" style="2" customWidth="1"/>
    <col min="4105" max="4175" width="0.81640625" style="2"/>
    <col min="4176" max="4176" width="3.81640625" style="2" customWidth="1"/>
    <col min="4177" max="4185" width="0.81640625" style="2"/>
    <col min="4186" max="4186" width="4.90625" style="2" customWidth="1"/>
    <col min="4187" max="4203" width="0.81640625" style="2"/>
    <col min="4204" max="4204" width="9.54296875" style="2" customWidth="1"/>
    <col min="4205" max="4222" width="0.81640625" style="2"/>
    <col min="4223" max="4223" width="1.1796875" style="2" customWidth="1"/>
    <col min="4224" max="4359" width="0.81640625" style="2"/>
    <col min="4360" max="4360" width="2.08984375" style="2" customWidth="1"/>
    <col min="4361" max="4431" width="0.81640625" style="2"/>
    <col min="4432" max="4432" width="3.81640625" style="2" customWidth="1"/>
    <col min="4433" max="4441" width="0.81640625" style="2"/>
    <col min="4442" max="4442" width="4.90625" style="2" customWidth="1"/>
    <col min="4443" max="4459" width="0.81640625" style="2"/>
    <col min="4460" max="4460" width="9.54296875" style="2" customWidth="1"/>
    <col min="4461" max="4478" width="0.81640625" style="2"/>
    <col min="4479" max="4479" width="1.1796875" style="2" customWidth="1"/>
    <col min="4480" max="4615" width="0.81640625" style="2"/>
    <col min="4616" max="4616" width="2.08984375" style="2" customWidth="1"/>
    <col min="4617" max="4687" width="0.81640625" style="2"/>
    <col min="4688" max="4688" width="3.81640625" style="2" customWidth="1"/>
    <col min="4689" max="4697" width="0.81640625" style="2"/>
    <col min="4698" max="4698" width="4.90625" style="2" customWidth="1"/>
    <col min="4699" max="4715" width="0.81640625" style="2"/>
    <col min="4716" max="4716" width="9.54296875" style="2" customWidth="1"/>
    <col min="4717" max="4734" width="0.81640625" style="2"/>
    <col min="4735" max="4735" width="1.1796875" style="2" customWidth="1"/>
    <col min="4736" max="4871" width="0.81640625" style="2"/>
    <col min="4872" max="4872" width="2.08984375" style="2" customWidth="1"/>
    <col min="4873" max="4943" width="0.81640625" style="2"/>
    <col min="4944" max="4944" width="3.81640625" style="2" customWidth="1"/>
    <col min="4945" max="4953" width="0.81640625" style="2"/>
    <col min="4954" max="4954" width="4.90625" style="2" customWidth="1"/>
    <col min="4955" max="4971" width="0.81640625" style="2"/>
    <col min="4972" max="4972" width="9.54296875" style="2" customWidth="1"/>
    <col min="4973" max="4990" width="0.81640625" style="2"/>
    <col min="4991" max="4991" width="1.1796875" style="2" customWidth="1"/>
    <col min="4992" max="5127" width="0.81640625" style="2"/>
    <col min="5128" max="5128" width="2.08984375" style="2" customWidth="1"/>
    <col min="5129" max="5199" width="0.81640625" style="2"/>
    <col min="5200" max="5200" width="3.81640625" style="2" customWidth="1"/>
    <col min="5201" max="5209" width="0.81640625" style="2"/>
    <col min="5210" max="5210" width="4.90625" style="2" customWidth="1"/>
    <col min="5211" max="5227" width="0.81640625" style="2"/>
    <col min="5228" max="5228" width="9.54296875" style="2" customWidth="1"/>
    <col min="5229" max="5246" width="0.81640625" style="2"/>
    <col min="5247" max="5247" width="1.1796875" style="2" customWidth="1"/>
    <col min="5248" max="5383" width="0.81640625" style="2"/>
    <col min="5384" max="5384" width="2.08984375" style="2" customWidth="1"/>
    <col min="5385" max="5455" width="0.81640625" style="2"/>
    <col min="5456" max="5456" width="3.81640625" style="2" customWidth="1"/>
    <col min="5457" max="5465" width="0.81640625" style="2"/>
    <col min="5466" max="5466" width="4.90625" style="2" customWidth="1"/>
    <col min="5467" max="5483" width="0.81640625" style="2"/>
    <col min="5484" max="5484" width="9.54296875" style="2" customWidth="1"/>
    <col min="5485" max="5502" width="0.81640625" style="2"/>
    <col min="5503" max="5503" width="1.1796875" style="2" customWidth="1"/>
    <col min="5504" max="5639" width="0.81640625" style="2"/>
    <col min="5640" max="5640" width="2.08984375" style="2" customWidth="1"/>
    <col min="5641" max="5711" width="0.81640625" style="2"/>
    <col min="5712" max="5712" width="3.81640625" style="2" customWidth="1"/>
    <col min="5713" max="5721" width="0.81640625" style="2"/>
    <col min="5722" max="5722" width="4.90625" style="2" customWidth="1"/>
    <col min="5723" max="5739" width="0.81640625" style="2"/>
    <col min="5740" max="5740" width="9.54296875" style="2" customWidth="1"/>
    <col min="5741" max="5758" width="0.81640625" style="2"/>
    <col min="5759" max="5759" width="1.1796875" style="2" customWidth="1"/>
    <col min="5760" max="5895" width="0.81640625" style="2"/>
    <col min="5896" max="5896" width="2.08984375" style="2" customWidth="1"/>
    <col min="5897" max="5967" width="0.81640625" style="2"/>
    <col min="5968" max="5968" width="3.81640625" style="2" customWidth="1"/>
    <col min="5969" max="5977" width="0.81640625" style="2"/>
    <col min="5978" max="5978" width="4.90625" style="2" customWidth="1"/>
    <col min="5979" max="5995" width="0.81640625" style="2"/>
    <col min="5996" max="5996" width="9.54296875" style="2" customWidth="1"/>
    <col min="5997" max="6014" width="0.81640625" style="2"/>
    <col min="6015" max="6015" width="1.1796875" style="2" customWidth="1"/>
    <col min="6016" max="6151" width="0.81640625" style="2"/>
    <col min="6152" max="6152" width="2.08984375" style="2" customWidth="1"/>
    <col min="6153" max="6223" width="0.81640625" style="2"/>
    <col min="6224" max="6224" width="3.81640625" style="2" customWidth="1"/>
    <col min="6225" max="6233" width="0.81640625" style="2"/>
    <col min="6234" max="6234" width="4.90625" style="2" customWidth="1"/>
    <col min="6235" max="6251" width="0.81640625" style="2"/>
    <col min="6252" max="6252" width="9.54296875" style="2" customWidth="1"/>
    <col min="6253" max="6270" width="0.81640625" style="2"/>
    <col min="6271" max="6271" width="1.1796875" style="2" customWidth="1"/>
    <col min="6272" max="6407" width="0.81640625" style="2"/>
    <col min="6408" max="6408" width="2.08984375" style="2" customWidth="1"/>
    <col min="6409" max="6479" width="0.81640625" style="2"/>
    <col min="6480" max="6480" width="3.81640625" style="2" customWidth="1"/>
    <col min="6481" max="6489" width="0.81640625" style="2"/>
    <col min="6490" max="6490" width="4.90625" style="2" customWidth="1"/>
    <col min="6491" max="6507" width="0.81640625" style="2"/>
    <col min="6508" max="6508" width="9.54296875" style="2" customWidth="1"/>
    <col min="6509" max="6526" width="0.81640625" style="2"/>
    <col min="6527" max="6527" width="1.1796875" style="2" customWidth="1"/>
    <col min="6528" max="6663" width="0.81640625" style="2"/>
    <col min="6664" max="6664" width="2.08984375" style="2" customWidth="1"/>
    <col min="6665" max="6735" width="0.81640625" style="2"/>
    <col min="6736" max="6736" width="3.81640625" style="2" customWidth="1"/>
    <col min="6737" max="6745" width="0.81640625" style="2"/>
    <col min="6746" max="6746" width="4.90625" style="2" customWidth="1"/>
    <col min="6747" max="6763" width="0.81640625" style="2"/>
    <col min="6764" max="6764" width="9.54296875" style="2" customWidth="1"/>
    <col min="6765" max="6782" width="0.81640625" style="2"/>
    <col min="6783" max="6783" width="1.1796875" style="2" customWidth="1"/>
    <col min="6784" max="6919" width="0.81640625" style="2"/>
    <col min="6920" max="6920" width="2.08984375" style="2" customWidth="1"/>
    <col min="6921" max="6991" width="0.81640625" style="2"/>
    <col min="6992" max="6992" width="3.81640625" style="2" customWidth="1"/>
    <col min="6993" max="7001" width="0.81640625" style="2"/>
    <col min="7002" max="7002" width="4.90625" style="2" customWidth="1"/>
    <col min="7003" max="7019" width="0.81640625" style="2"/>
    <col min="7020" max="7020" width="9.54296875" style="2" customWidth="1"/>
    <col min="7021" max="7038" width="0.81640625" style="2"/>
    <col min="7039" max="7039" width="1.1796875" style="2" customWidth="1"/>
    <col min="7040" max="7175" width="0.81640625" style="2"/>
    <col min="7176" max="7176" width="2.08984375" style="2" customWidth="1"/>
    <col min="7177" max="7247" width="0.81640625" style="2"/>
    <col min="7248" max="7248" width="3.81640625" style="2" customWidth="1"/>
    <col min="7249" max="7257" width="0.81640625" style="2"/>
    <col min="7258" max="7258" width="4.90625" style="2" customWidth="1"/>
    <col min="7259" max="7275" width="0.81640625" style="2"/>
    <col min="7276" max="7276" width="9.54296875" style="2" customWidth="1"/>
    <col min="7277" max="7294" width="0.81640625" style="2"/>
    <col min="7295" max="7295" width="1.1796875" style="2" customWidth="1"/>
    <col min="7296" max="7431" width="0.81640625" style="2"/>
    <col min="7432" max="7432" width="2.08984375" style="2" customWidth="1"/>
    <col min="7433" max="7503" width="0.81640625" style="2"/>
    <col min="7504" max="7504" width="3.81640625" style="2" customWidth="1"/>
    <col min="7505" max="7513" width="0.81640625" style="2"/>
    <col min="7514" max="7514" width="4.90625" style="2" customWidth="1"/>
    <col min="7515" max="7531" width="0.81640625" style="2"/>
    <col min="7532" max="7532" width="9.54296875" style="2" customWidth="1"/>
    <col min="7533" max="7550" width="0.81640625" style="2"/>
    <col min="7551" max="7551" width="1.1796875" style="2" customWidth="1"/>
    <col min="7552" max="7687" width="0.81640625" style="2"/>
    <col min="7688" max="7688" width="2.08984375" style="2" customWidth="1"/>
    <col min="7689" max="7759" width="0.81640625" style="2"/>
    <col min="7760" max="7760" width="3.81640625" style="2" customWidth="1"/>
    <col min="7761" max="7769" width="0.81640625" style="2"/>
    <col min="7770" max="7770" width="4.90625" style="2" customWidth="1"/>
    <col min="7771" max="7787" width="0.81640625" style="2"/>
    <col min="7788" max="7788" width="9.54296875" style="2" customWidth="1"/>
    <col min="7789" max="7806" width="0.81640625" style="2"/>
    <col min="7807" max="7807" width="1.1796875" style="2" customWidth="1"/>
    <col min="7808" max="7943" width="0.81640625" style="2"/>
    <col min="7944" max="7944" width="2.08984375" style="2" customWidth="1"/>
    <col min="7945" max="8015" width="0.81640625" style="2"/>
    <col min="8016" max="8016" width="3.81640625" style="2" customWidth="1"/>
    <col min="8017" max="8025" width="0.81640625" style="2"/>
    <col min="8026" max="8026" width="4.90625" style="2" customWidth="1"/>
    <col min="8027" max="8043" width="0.81640625" style="2"/>
    <col min="8044" max="8044" width="9.54296875" style="2" customWidth="1"/>
    <col min="8045" max="8062" width="0.81640625" style="2"/>
    <col min="8063" max="8063" width="1.1796875" style="2" customWidth="1"/>
    <col min="8064" max="8199" width="0.81640625" style="2"/>
    <col min="8200" max="8200" width="2.08984375" style="2" customWidth="1"/>
    <col min="8201" max="8271" width="0.81640625" style="2"/>
    <col min="8272" max="8272" width="3.81640625" style="2" customWidth="1"/>
    <col min="8273" max="8281" width="0.81640625" style="2"/>
    <col min="8282" max="8282" width="4.90625" style="2" customWidth="1"/>
    <col min="8283" max="8299" width="0.81640625" style="2"/>
    <col min="8300" max="8300" width="9.54296875" style="2" customWidth="1"/>
    <col min="8301" max="8318" width="0.81640625" style="2"/>
    <col min="8319" max="8319" width="1.1796875" style="2" customWidth="1"/>
    <col min="8320" max="8455" width="0.81640625" style="2"/>
    <col min="8456" max="8456" width="2.08984375" style="2" customWidth="1"/>
    <col min="8457" max="8527" width="0.81640625" style="2"/>
    <col min="8528" max="8528" width="3.81640625" style="2" customWidth="1"/>
    <col min="8529" max="8537" width="0.81640625" style="2"/>
    <col min="8538" max="8538" width="4.90625" style="2" customWidth="1"/>
    <col min="8539" max="8555" width="0.81640625" style="2"/>
    <col min="8556" max="8556" width="9.54296875" style="2" customWidth="1"/>
    <col min="8557" max="8574" width="0.81640625" style="2"/>
    <col min="8575" max="8575" width="1.1796875" style="2" customWidth="1"/>
    <col min="8576" max="8711" width="0.81640625" style="2"/>
    <col min="8712" max="8712" width="2.08984375" style="2" customWidth="1"/>
    <col min="8713" max="8783" width="0.81640625" style="2"/>
    <col min="8784" max="8784" width="3.81640625" style="2" customWidth="1"/>
    <col min="8785" max="8793" width="0.81640625" style="2"/>
    <col min="8794" max="8794" width="4.90625" style="2" customWidth="1"/>
    <col min="8795" max="8811" width="0.81640625" style="2"/>
    <col min="8812" max="8812" width="9.54296875" style="2" customWidth="1"/>
    <col min="8813" max="8830" width="0.81640625" style="2"/>
    <col min="8831" max="8831" width="1.1796875" style="2" customWidth="1"/>
    <col min="8832" max="8967" width="0.81640625" style="2"/>
    <col min="8968" max="8968" width="2.08984375" style="2" customWidth="1"/>
    <col min="8969" max="9039" width="0.81640625" style="2"/>
    <col min="9040" max="9040" width="3.81640625" style="2" customWidth="1"/>
    <col min="9041" max="9049" width="0.81640625" style="2"/>
    <col min="9050" max="9050" width="4.90625" style="2" customWidth="1"/>
    <col min="9051" max="9067" width="0.81640625" style="2"/>
    <col min="9068" max="9068" width="9.54296875" style="2" customWidth="1"/>
    <col min="9069" max="9086" width="0.81640625" style="2"/>
    <col min="9087" max="9087" width="1.1796875" style="2" customWidth="1"/>
    <col min="9088" max="9223" width="0.81640625" style="2"/>
    <col min="9224" max="9224" width="2.08984375" style="2" customWidth="1"/>
    <col min="9225" max="9295" width="0.81640625" style="2"/>
    <col min="9296" max="9296" width="3.81640625" style="2" customWidth="1"/>
    <col min="9297" max="9305" width="0.81640625" style="2"/>
    <col min="9306" max="9306" width="4.90625" style="2" customWidth="1"/>
    <col min="9307" max="9323" width="0.81640625" style="2"/>
    <col min="9324" max="9324" width="9.54296875" style="2" customWidth="1"/>
    <col min="9325" max="9342" width="0.81640625" style="2"/>
    <col min="9343" max="9343" width="1.1796875" style="2" customWidth="1"/>
    <col min="9344" max="9479" width="0.81640625" style="2"/>
    <col min="9480" max="9480" width="2.08984375" style="2" customWidth="1"/>
    <col min="9481" max="9551" width="0.81640625" style="2"/>
    <col min="9552" max="9552" width="3.81640625" style="2" customWidth="1"/>
    <col min="9553" max="9561" width="0.81640625" style="2"/>
    <col min="9562" max="9562" width="4.90625" style="2" customWidth="1"/>
    <col min="9563" max="9579" width="0.81640625" style="2"/>
    <col min="9580" max="9580" width="9.54296875" style="2" customWidth="1"/>
    <col min="9581" max="9598" width="0.81640625" style="2"/>
    <col min="9599" max="9599" width="1.1796875" style="2" customWidth="1"/>
    <col min="9600" max="9735" width="0.81640625" style="2"/>
    <col min="9736" max="9736" width="2.08984375" style="2" customWidth="1"/>
    <col min="9737" max="9807" width="0.81640625" style="2"/>
    <col min="9808" max="9808" width="3.81640625" style="2" customWidth="1"/>
    <col min="9809" max="9817" width="0.81640625" style="2"/>
    <col min="9818" max="9818" width="4.90625" style="2" customWidth="1"/>
    <col min="9819" max="9835" width="0.81640625" style="2"/>
    <col min="9836" max="9836" width="9.54296875" style="2" customWidth="1"/>
    <col min="9837" max="9854" width="0.81640625" style="2"/>
    <col min="9855" max="9855" width="1.1796875" style="2" customWidth="1"/>
    <col min="9856" max="9991" width="0.81640625" style="2"/>
    <col min="9992" max="9992" width="2.08984375" style="2" customWidth="1"/>
    <col min="9993" max="10063" width="0.81640625" style="2"/>
    <col min="10064" max="10064" width="3.81640625" style="2" customWidth="1"/>
    <col min="10065" max="10073" width="0.81640625" style="2"/>
    <col min="10074" max="10074" width="4.90625" style="2" customWidth="1"/>
    <col min="10075" max="10091" width="0.81640625" style="2"/>
    <col min="10092" max="10092" width="9.54296875" style="2" customWidth="1"/>
    <col min="10093" max="10110" width="0.81640625" style="2"/>
    <col min="10111" max="10111" width="1.1796875" style="2" customWidth="1"/>
    <col min="10112" max="10247" width="0.81640625" style="2"/>
    <col min="10248" max="10248" width="2.08984375" style="2" customWidth="1"/>
    <col min="10249" max="10319" width="0.81640625" style="2"/>
    <col min="10320" max="10320" width="3.81640625" style="2" customWidth="1"/>
    <col min="10321" max="10329" width="0.81640625" style="2"/>
    <col min="10330" max="10330" width="4.90625" style="2" customWidth="1"/>
    <col min="10331" max="10347" width="0.81640625" style="2"/>
    <col min="10348" max="10348" width="9.54296875" style="2" customWidth="1"/>
    <col min="10349" max="10366" width="0.81640625" style="2"/>
    <col min="10367" max="10367" width="1.1796875" style="2" customWidth="1"/>
    <col min="10368" max="10503" width="0.81640625" style="2"/>
    <col min="10504" max="10504" width="2.08984375" style="2" customWidth="1"/>
    <col min="10505" max="10575" width="0.81640625" style="2"/>
    <col min="10576" max="10576" width="3.81640625" style="2" customWidth="1"/>
    <col min="10577" max="10585" width="0.81640625" style="2"/>
    <col min="10586" max="10586" width="4.90625" style="2" customWidth="1"/>
    <col min="10587" max="10603" width="0.81640625" style="2"/>
    <col min="10604" max="10604" width="9.54296875" style="2" customWidth="1"/>
    <col min="10605" max="10622" width="0.81640625" style="2"/>
    <col min="10623" max="10623" width="1.1796875" style="2" customWidth="1"/>
    <col min="10624" max="10759" width="0.81640625" style="2"/>
    <col min="10760" max="10760" width="2.08984375" style="2" customWidth="1"/>
    <col min="10761" max="10831" width="0.81640625" style="2"/>
    <col min="10832" max="10832" width="3.81640625" style="2" customWidth="1"/>
    <col min="10833" max="10841" width="0.81640625" style="2"/>
    <col min="10842" max="10842" width="4.90625" style="2" customWidth="1"/>
    <col min="10843" max="10859" width="0.81640625" style="2"/>
    <col min="10860" max="10860" width="9.54296875" style="2" customWidth="1"/>
    <col min="10861" max="10878" width="0.81640625" style="2"/>
    <col min="10879" max="10879" width="1.1796875" style="2" customWidth="1"/>
    <col min="10880" max="11015" width="0.81640625" style="2"/>
    <col min="11016" max="11016" width="2.08984375" style="2" customWidth="1"/>
    <col min="11017" max="11087" width="0.81640625" style="2"/>
    <col min="11088" max="11088" width="3.81640625" style="2" customWidth="1"/>
    <col min="11089" max="11097" width="0.81640625" style="2"/>
    <col min="11098" max="11098" width="4.90625" style="2" customWidth="1"/>
    <col min="11099" max="11115" width="0.81640625" style="2"/>
    <col min="11116" max="11116" width="9.54296875" style="2" customWidth="1"/>
    <col min="11117" max="11134" width="0.81640625" style="2"/>
    <col min="11135" max="11135" width="1.1796875" style="2" customWidth="1"/>
    <col min="11136" max="11271" width="0.81640625" style="2"/>
    <col min="11272" max="11272" width="2.08984375" style="2" customWidth="1"/>
    <col min="11273" max="11343" width="0.81640625" style="2"/>
    <col min="11344" max="11344" width="3.81640625" style="2" customWidth="1"/>
    <col min="11345" max="11353" width="0.81640625" style="2"/>
    <col min="11354" max="11354" width="4.90625" style="2" customWidth="1"/>
    <col min="11355" max="11371" width="0.81640625" style="2"/>
    <col min="11372" max="11372" width="9.54296875" style="2" customWidth="1"/>
    <col min="11373" max="11390" width="0.81640625" style="2"/>
    <col min="11391" max="11391" width="1.1796875" style="2" customWidth="1"/>
    <col min="11392" max="11527" width="0.81640625" style="2"/>
    <col min="11528" max="11528" width="2.08984375" style="2" customWidth="1"/>
    <col min="11529" max="11599" width="0.81640625" style="2"/>
    <col min="11600" max="11600" width="3.81640625" style="2" customWidth="1"/>
    <col min="11601" max="11609" width="0.81640625" style="2"/>
    <col min="11610" max="11610" width="4.90625" style="2" customWidth="1"/>
    <col min="11611" max="11627" width="0.81640625" style="2"/>
    <col min="11628" max="11628" width="9.54296875" style="2" customWidth="1"/>
    <col min="11629" max="11646" width="0.81640625" style="2"/>
    <col min="11647" max="11647" width="1.1796875" style="2" customWidth="1"/>
    <col min="11648" max="11783" width="0.81640625" style="2"/>
    <col min="11784" max="11784" width="2.08984375" style="2" customWidth="1"/>
    <col min="11785" max="11855" width="0.81640625" style="2"/>
    <col min="11856" max="11856" width="3.81640625" style="2" customWidth="1"/>
    <col min="11857" max="11865" width="0.81640625" style="2"/>
    <col min="11866" max="11866" width="4.90625" style="2" customWidth="1"/>
    <col min="11867" max="11883" width="0.81640625" style="2"/>
    <col min="11884" max="11884" width="9.54296875" style="2" customWidth="1"/>
    <col min="11885" max="11902" width="0.81640625" style="2"/>
    <col min="11903" max="11903" width="1.1796875" style="2" customWidth="1"/>
    <col min="11904" max="12039" width="0.81640625" style="2"/>
    <col min="12040" max="12040" width="2.08984375" style="2" customWidth="1"/>
    <col min="12041" max="12111" width="0.81640625" style="2"/>
    <col min="12112" max="12112" width="3.81640625" style="2" customWidth="1"/>
    <col min="12113" max="12121" width="0.81640625" style="2"/>
    <col min="12122" max="12122" width="4.90625" style="2" customWidth="1"/>
    <col min="12123" max="12139" width="0.81640625" style="2"/>
    <col min="12140" max="12140" width="9.54296875" style="2" customWidth="1"/>
    <col min="12141" max="12158" width="0.81640625" style="2"/>
    <col min="12159" max="12159" width="1.1796875" style="2" customWidth="1"/>
    <col min="12160" max="12295" width="0.81640625" style="2"/>
    <col min="12296" max="12296" width="2.08984375" style="2" customWidth="1"/>
    <col min="12297" max="12367" width="0.81640625" style="2"/>
    <col min="12368" max="12368" width="3.81640625" style="2" customWidth="1"/>
    <col min="12369" max="12377" width="0.81640625" style="2"/>
    <col min="12378" max="12378" width="4.90625" style="2" customWidth="1"/>
    <col min="12379" max="12395" width="0.81640625" style="2"/>
    <col min="12396" max="12396" width="9.54296875" style="2" customWidth="1"/>
    <col min="12397" max="12414" width="0.81640625" style="2"/>
    <col min="12415" max="12415" width="1.1796875" style="2" customWidth="1"/>
    <col min="12416" max="12551" width="0.81640625" style="2"/>
    <col min="12552" max="12552" width="2.08984375" style="2" customWidth="1"/>
    <col min="12553" max="12623" width="0.81640625" style="2"/>
    <col min="12624" max="12624" width="3.81640625" style="2" customWidth="1"/>
    <col min="12625" max="12633" width="0.81640625" style="2"/>
    <col min="12634" max="12634" width="4.90625" style="2" customWidth="1"/>
    <col min="12635" max="12651" width="0.81640625" style="2"/>
    <col min="12652" max="12652" width="9.54296875" style="2" customWidth="1"/>
    <col min="12653" max="12670" width="0.81640625" style="2"/>
    <col min="12671" max="12671" width="1.1796875" style="2" customWidth="1"/>
    <col min="12672" max="12807" width="0.81640625" style="2"/>
    <col min="12808" max="12808" width="2.08984375" style="2" customWidth="1"/>
    <col min="12809" max="12879" width="0.81640625" style="2"/>
    <col min="12880" max="12880" width="3.81640625" style="2" customWidth="1"/>
    <col min="12881" max="12889" width="0.81640625" style="2"/>
    <col min="12890" max="12890" width="4.90625" style="2" customWidth="1"/>
    <col min="12891" max="12907" width="0.81640625" style="2"/>
    <col min="12908" max="12908" width="9.54296875" style="2" customWidth="1"/>
    <col min="12909" max="12926" width="0.81640625" style="2"/>
    <col min="12927" max="12927" width="1.1796875" style="2" customWidth="1"/>
    <col min="12928" max="13063" width="0.81640625" style="2"/>
    <col min="13064" max="13064" width="2.08984375" style="2" customWidth="1"/>
    <col min="13065" max="13135" width="0.81640625" style="2"/>
    <col min="13136" max="13136" width="3.81640625" style="2" customWidth="1"/>
    <col min="13137" max="13145" width="0.81640625" style="2"/>
    <col min="13146" max="13146" width="4.90625" style="2" customWidth="1"/>
    <col min="13147" max="13163" width="0.81640625" style="2"/>
    <col min="13164" max="13164" width="9.54296875" style="2" customWidth="1"/>
    <col min="13165" max="13182" width="0.81640625" style="2"/>
    <col min="13183" max="13183" width="1.1796875" style="2" customWidth="1"/>
    <col min="13184" max="13319" width="0.81640625" style="2"/>
    <col min="13320" max="13320" width="2.08984375" style="2" customWidth="1"/>
    <col min="13321" max="13391" width="0.81640625" style="2"/>
    <col min="13392" max="13392" width="3.81640625" style="2" customWidth="1"/>
    <col min="13393" max="13401" width="0.81640625" style="2"/>
    <col min="13402" max="13402" width="4.90625" style="2" customWidth="1"/>
    <col min="13403" max="13419" width="0.81640625" style="2"/>
    <col min="13420" max="13420" width="9.54296875" style="2" customWidth="1"/>
    <col min="13421" max="13438" width="0.81640625" style="2"/>
    <col min="13439" max="13439" width="1.1796875" style="2" customWidth="1"/>
    <col min="13440" max="13575" width="0.81640625" style="2"/>
    <col min="13576" max="13576" width="2.08984375" style="2" customWidth="1"/>
    <col min="13577" max="13647" width="0.81640625" style="2"/>
    <col min="13648" max="13648" width="3.81640625" style="2" customWidth="1"/>
    <col min="13649" max="13657" width="0.81640625" style="2"/>
    <col min="13658" max="13658" width="4.90625" style="2" customWidth="1"/>
    <col min="13659" max="13675" width="0.81640625" style="2"/>
    <col min="13676" max="13676" width="9.54296875" style="2" customWidth="1"/>
    <col min="13677" max="13694" width="0.81640625" style="2"/>
    <col min="13695" max="13695" width="1.1796875" style="2" customWidth="1"/>
    <col min="13696" max="13831" width="0.81640625" style="2"/>
    <col min="13832" max="13832" width="2.08984375" style="2" customWidth="1"/>
    <col min="13833" max="13903" width="0.81640625" style="2"/>
    <col min="13904" max="13904" width="3.81640625" style="2" customWidth="1"/>
    <col min="13905" max="13913" width="0.81640625" style="2"/>
    <col min="13914" max="13914" width="4.90625" style="2" customWidth="1"/>
    <col min="13915" max="13931" width="0.81640625" style="2"/>
    <col min="13932" max="13932" width="9.54296875" style="2" customWidth="1"/>
    <col min="13933" max="13950" width="0.81640625" style="2"/>
    <col min="13951" max="13951" width="1.1796875" style="2" customWidth="1"/>
    <col min="13952" max="14087" width="0.81640625" style="2"/>
    <col min="14088" max="14088" width="2.08984375" style="2" customWidth="1"/>
    <col min="14089" max="14159" width="0.81640625" style="2"/>
    <col min="14160" max="14160" width="3.81640625" style="2" customWidth="1"/>
    <col min="14161" max="14169" width="0.81640625" style="2"/>
    <col min="14170" max="14170" width="4.90625" style="2" customWidth="1"/>
    <col min="14171" max="14187" width="0.81640625" style="2"/>
    <col min="14188" max="14188" width="9.54296875" style="2" customWidth="1"/>
    <col min="14189" max="14206" width="0.81640625" style="2"/>
    <col min="14207" max="14207" width="1.1796875" style="2" customWidth="1"/>
    <col min="14208" max="14343" width="0.81640625" style="2"/>
    <col min="14344" max="14344" width="2.08984375" style="2" customWidth="1"/>
    <col min="14345" max="14415" width="0.81640625" style="2"/>
    <col min="14416" max="14416" width="3.81640625" style="2" customWidth="1"/>
    <col min="14417" max="14425" width="0.81640625" style="2"/>
    <col min="14426" max="14426" width="4.90625" style="2" customWidth="1"/>
    <col min="14427" max="14443" width="0.81640625" style="2"/>
    <col min="14444" max="14444" width="9.54296875" style="2" customWidth="1"/>
    <col min="14445" max="14462" width="0.81640625" style="2"/>
    <col min="14463" max="14463" width="1.1796875" style="2" customWidth="1"/>
    <col min="14464" max="14599" width="0.81640625" style="2"/>
    <col min="14600" max="14600" width="2.08984375" style="2" customWidth="1"/>
    <col min="14601" max="14671" width="0.81640625" style="2"/>
    <col min="14672" max="14672" width="3.81640625" style="2" customWidth="1"/>
    <col min="14673" max="14681" width="0.81640625" style="2"/>
    <col min="14682" max="14682" width="4.90625" style="2" customWidth="1"/>
    <col min="14683" max="14699" width="0.81640625" style="2"/>
    <col min="14700" max="14700" width="9.54296875" style="2" customWidth="1"/>
    <col min="14701" max="14718" width="0.81640625" style="2"/>
    <col min="14719" max="14719" width="1.1796875" style="2" customWidth="1"/>
    <col min="14720" max="14855" width="0.81640625" style="2"/>
    <col min="14856" max="14856" width="2.08984375" style="2" customWidth="1"/>
    <col min="14857" max="14927" width="0.81640625" style="2"/>
    <col min="14928" max="14928" width="3.81640625" style="2" customWidth="1"/>
    <col min="14929" max="14937" width="0.81640625" style="2"/>
    <col min="14938" max="14938" width="4.90625" style="2" customWidth="1"/>
    <col min="14939" max="14955" width="0.81640625" style="2"/>
    <col min="14956" max="14956" width="9.54296875" style="2" customWidth="1"/>
    <col min="14957" max="14974" width="0.81640625" style="2"/>
    <col min="14975" max="14975" width="1.1796875" style="2" customWidth="1"/>
    <col min="14976" max="15111" width="0.81640625" style="2"/>
    <col min="15112" max="15112" width="2.08984375" style="2" customWidth="1"/>
    <col min="15113" max="15183" width="0.81640625" style="2"/>
    <col min="15184" max="15184" width="3.81640625" style="2" customWidth="1"/>
    <col min="15185" max="15193" width="0.81640625" style="2"/>
    <col min="15194" max="15194" width="4.90625" style="2" customWidth="1"/>
    <col min="15195" max="15211" width="0.81640625" style="2"/>
    <col min="15212" max="15212" width="9.54296875" style="2" customWidth="1"/>
    <col min="15213" max="15230" width="0.81640625" style="2"/>
    <col min="15231" max="15231" width="1.1796875" style="2" customWidth="1"/>
    <col min="15232" max="15367" width="0.81640625" style="2"/>
    <col min="15368" max="15368" width="2.08984375" style="2" customWidth="1"/>
    <col min="15369" max="15439" width="0.81640625" style="2"/>
    <col min="15440" max="15440" width="3.81640625" style="2" customWidth="1"/>
    <col min="15441" max="15449" width="0.81640625" style="2"/>
    <col min="15450" max="15450" width="4.90625" style="2" customWidth="1"/>
    <col min="15451" max="15467" width="0.81640625" style="2"/>
    <col min="15468" max="15468" width="9.54296875" style="2" customWidth="1"/>
    <col min="15469" max="15486" width="0.81640625" style="2"/>
    <col min="15487" max="15487" width="1.1796875" style="2" customWidth="1"/>
    <col min="15488" max="15623" width="0.81640625" style="2"/>
    <col min="15624" max="15624" width="2.08984375" style="2" customWidth="1"/>
    <col min="15625" max="15695" width="0.81640625" style="2"/>
    <col min="15696" max="15696" width="3.81640625" style="2" customWidth="1"/>
    <col min="15697" max="15705" width="0.81640625" style="2"/>
    <col min="15706" max="15706" width="4.90625" style="2" customWidth="1"/>
    <col min="15707" max="15723" width="0.81640625" style="2"/>
    <col min="15724" max="15724" width="9.54296875" style="2" customWidth="1"/>
    <col min="15725" max="15742" width="0.81640625" style="2"/>
    <col min="15743" max="15743" width="1.1796875" style="2" customWidth="1"/>
    <col min="15744" max="15879" width="0.81640625" style="2"/>
    <col min="15880" max="15880" width="2.08984375" style="2" customWidth="1"/>
    <col min="15881" max="15951" width="0.81640625" style="2"/>
    <col min="15952" max="15952" width="3.81640625" style="2" customWidth="1"/>
    <col min="15953" max="15961" width="0.81640625" style="2"/>
    <col min="15962" max="15962" width="4.90625" style="2" customWidth="1"/>
    <col min="15963" max="15979" width="0.81640625" style="2"/>
    <col min="15980" max="15980" width="9.54296875" style="2" customWidth="1"/>
    <col min="15981" max="15998" width="0.81640625" style="2"/>
    <col min="15999" max="15999" width="1.1796875" style="2" customWidth="1"/>
    <col min="16000" max="16135" width="0.81640625" style="2"/>
    <col min="16136" max="16136" width="2.08984375" style="2" customWidth="1"/>
    <col min="16137" max="16207" width="0.81640625" style="2"/>
    <col min="16208" max="16208" width="3.81640625" style="2" customWidth="1"/>
    <col min="16209" max="16217" width="0.81640625" style="2"/>
    <col min="16218" max="16218" width="4.90625" style="2" customWidth="1"/>
    <col min="16219" max="16235" width="0.81640625" style="2"/>
    <col min="16236" max="16236" width="9.54296875" style="2" customWidth="1"/>
    <col min="16237" max="16254" width="0.81640625" style="2"/>
    <col min="16255" max="16255" width="1.1796875" style="2" customWidth="1"/>
    <col min="16256" max="16384" width="0.81640625" style="2"/>
  </cols>
  <sheetData>
    <row r="1" spans="1:127" s="1" customFormat="1" ht="12" customHeight="1" x14ac:dyDescent="0.3">
      <c r="BO1" s="1" t="s">
        <v>0</v>
      </c>
    </row>
    <row r="2" spans="1:127" s="1" customFormat="1" ht="12" customHeight="1" x14ac:dyDescent="0.3">
      <c r="BO2" s="1" t="s">
        <v>1</v>
      </c>
    </row>
    <row r="3" spans="1:127" s="1" customFormat="1" ht="12" customHeight="1" x14ac:dyDescent="0.3">
      <c r="BO3" s="1" t="s">
        <v>2</v>
      </c>
    </row>
    <row r="4" spans="1:127" ht="21" customHeight="1" x14ac:dyDescent="0.3"/>
    <row r="5" spans="1:127" s="3" customFormat="1" ht="14.25" customHeight="1" x14ac:dyDescent="0.3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</row>
    <row r="6" spans="1:127" s="3" customFormat="1" ht="14.25" customHeight="1" x14ac:dyDescent="0.35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</row>
    <row r="7" spans="1:127" s="3" customFormat="1" ht="14.25" customHeight="1" x14ac:dyDescent="0.35">
      <c r="A7" s="43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</row>
    <row r="8" spans="1:127" s="3" customFormat="1" ht="14.25" customHeight="1" x14ac:dyDescent="0.35">
      <c r="A8" s="43" t="s">
        <v>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</row>
    <row r="9" spans="1:127" ht="21" customHeight="1" x14ac:dyDescent="0.3"/>
    <row r="10" spans="1:127" x14ac:dyDescent="0.3">
      <c r="C10" s="4" t="s">
        <v>7</v>
      </c>
      <c r="D10" s="4"/>
      <c r="AG10" s="44" t="s">
        <v>8</v>
      </c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</row>
    <row r="11" spans="1:127" x14ac:dyDescent="0.3">
      <c r="C11" s="4" t="s">
        <v>9</v>
      </c>
      <c r="D11" s="4"/>
      <c r="J11" s="45" t="s">
        <v>10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</row>
    <row r="12" spans="1:127" x14ac:dyDescent="0.3">
      <c r="C12" s="4" t="s">
        <v>11</v>
      </c>
      <c r="D12" s="4"/>
      <c r="J12" s="23" t="s">
        <v>12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</row>
    <row r="13" spans="1:127" x14ac:dyDescent="0.3">
      <c r="C13" s="4" t="s">
        <v>13</v>
      </c>
      <c r="D13" s="4"/>
      <c r="AQ13" s="24" t="s">
        <v>14</v>
      </c>
      <c r="AR13" s="24"/>
      <c r="AS13" s="24"/>
      <c r="AT13" s="24"/>
      <c r="AU13" s="24"/>
      <c r="AV13" s="24"/>
      <c r="AW13" s="24"/>
      <c r="AX13" s="24"/>
      <c r="AY13" s="25" t="s">
        <v>15</v>
      </c>
      <c r="AZ13" s="25"/>
      <c r="BA13" s="24" t="s">
        <v>16</v>
      </c>
      <c r="BB13" s="24"/>
      <c r="BC13" s="24"/>
      <c r="BD13" s="24"/>
      <c r="BE13" s="24"/>
      <c r="BF13" s="24"/>
      <c r="BG13" s="24"/>
      <c r="BH13" s="24"/>
      <c r="BI13" s="2" t="s">
        <v>17</v>
      </c>
    </row>
    <row r="14" spans="1:127" ht="15" customHeight="1" x14ac:dyDescent="0.3"/>
    <row r="15" spans="1:127" s="5" customFormat="1" ht="13.5" x14ac:dyDescent="0.3">
      <c r="A15" s="26" t="s">
        <v>18</v>
      </c>
      <c r="B15" s="27"/>
      <c r="C15" s="27"/>
      <c r="D15" s="27"/>
      <c r="E15" s="27"/>
      <c r="F15" s="27"/>
      <c r="G15" s="27"/>
      <c r="H15" s="27"/>
      <c r="I15" s="28"/>
      <c r="J15" s="32" t="s">
        <v>19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  <c r="BI15" s="26" t="s">
        <v>20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8"/>
      <c r="BT15" s="37" t="s">
        <v>183</v>
      </c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9"/>
      <c r="CN15" s="26" t="s">
        <v>21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7"/>
      <c r="DW15" s="6"/>
    </row>
    <row r="16" spans="1:127" s="5" customFormat="1" ht="13.5" x14ac:dyDescent="0.3">
      <c r="A16" s="29"/>
      <c r="B16" s="30"/>
      <c r="C16" s="30"/>
      <c r="D16" s="30"/>
      <c r="E16" s="30"/>
      <c r="F16" s="30"/>
      <c r="G16" s="30"/>
      <c r="H16" s="30"/>
      <c r="I16" s="31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1"/>
      <c r="BI16" s="29"/>
      <c r="BJ16" s="30"/>
      <c r="BK16" s="30"/>
      <c r="BL16" s="30"/>
      <c r="BM16" s="30"/>
      <c r="BN16" s="30"/>
      <c r="BO16" s="30"/>
      <c r="BP16" s="30"/>
      <c r="BQ16" s="30"/>
      <c r="BR16" s="30"/>
      <c r="BS16" s="31"/>
      <c r="BT16" s="37" t="s">
        <v>22</v>
      </c>
      <c r="BU16" s="38"/>
      <c r="BV16" s="38"/>
      <c r="BW16" s="38"/>
      <c r="BX16" s="38"/>
      <c r="BY16" s="38"/>
      <c r="BZ16" s="38"/>
      <c r="CA16" s="38"/>
      <c r="CB16" s="38"/>
      <c r="CC16" s="39"/>
      <c r="CD16" s="37" t="s">
        <v>23</v>
      </c>
      <c r="CE16" s="38"/>
      <c r="CF16" s="38"/>
      <c r="CG16" s="38"/>
      <c r="CH16" s="38"/>
      <c r="CI16" s="38"/>
      <c r="CJ16" s="38"/>
      <c r="CK16" s="38"/>
      <c r="CL16" s="38"/>
      <c r="CM16" s="39"/>
      <c r="CN16" s="48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50"/>
      <c r="DW16" s="6"/>
    </row>
    <row r="17" spans="1:127" s="5" customFormat="1" ht="15" customHeight="1" x14ac:dyDescent="0.3">
      <c r="A17" s="33" t="s">
        <v>24</v>
      </c>
      <c r="B17" s="34"/>
      <c r="C17" s="34"/>
      <c r="D17" s="34"/>
      <c r="E17" s="34"/>
      <c r="F17" s="34"/>
      <c r="G17" s="34"/>
      <c r="H17" s="34"/>
      <c r="I17" s="35"/>
      <c r="J17" s="12"/>
      <c r="K17" s="36" t="s">
        <v>25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16"/>
      <c r="BI17" s="37" t="s">
        <v>26</v>
      </c>
      <c r="BJ17" s="38"/>
      <c r="BK17" s="38"/>
      <c r="BL17" s="38"/>
      <c r="BM17" s="38"/>
      <c r="BN17" s="38"/>
      <c r="BO17" s="38"/>
      <c r="BP17" s="38"/>
      <c r="BQ17" s="38"/>
      <c r="BR17" s="38"/>
      <c r="BS17" s="39"/>
      <c r="BT17" s="37" t="s">
        <v>26</v>
      </c>
      <c r="BU17" s="38"/>
      <c r="BV17" s="38"/>
      <c r="BW17" s="38"/>
      <c r="BX17" s="38"/>
      <c r="BY17" s="38"/>
      <c r="BZ17" s="38"/>
      <c r="CA17" s="38"/>
      <c r="CB17" s="38"/>
      <c r="CC17" s="39"/>
      <c r="CD17" s="37" t="s">
        <v>26</v>
      </c>
      <c r="CE17" s="38"/>
      <c r="CF17" s="38"/>
      <c r="CG17" s="38"/>
      <c r="CH17" s="38"/>
      <c r="CI17" s="38"/>
      <c r="CJ17" s="38"/>
      <c r="CK17" s="38"/>
      <c r="CL17" s="38"/>
      <c r="CM17" s="39"/>
      <c r="CN17" s="40" t="s">
        <v>26</v>
      </c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2"/>
      <c r="DW17" s="6"/>
    </row>
    <row r="18" spans="1:127" s="5" customFormat="1" ht="24.65" customHeight="1" x14ac:dyDescent="0.3">
      <c r="A18" s="73" t="s">
        <v>133</v>
      </c>
      <c r="B18" s="74"/>
      <c r="C18" s="74"/>
      <c r="D18" s="74"/>
      <c r="E18" s="74"/>
      <c r="F18" s="74"/>
      <c r="G18" s="74"/>
      <c r="H18" s="74"/>
      <c r="I18" s="75"/>
      <c r="J18" s="9"/>
      <c r="K18" s="76" t="s">
        <v>134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15"/>
      <c r="BI18" s="77" t="s">
        <v>135</v>
      </c>
      <c r="BJ18" s="78"/>
      <c r="BK18" s="78"/>
      <c r="BL18" s="78"/>
      <c r="BM18" s="78"/>
      <c r="BN18" s="78"/>
      <c r="BO18" s="78"/>
      <c r="BP18" s="78"/>
      <c r="BQ18" s="78"/>
      <c r="BR18" s="78"/>
      <c r="BS18" s="79"/>
      <c r="BT18" s="77"/>
      <c r="BU18" s="78"/>
      <c r="BV18" s="78"/>
      <c r="BW18" s="78"/>
      <c r="BX18" s="78"/>
      <c r="BY18" s="78"/>
      <c r="BZ18" s="78"/>
      <c r="CA18" s="78"/>
      <c r="CB18" s="78"/>
      <c r="CC18" s="79"/>
      <c r="CD18" s="77"/>
      <c r="CE18" s="78"/>
      <c r="CF18" s="78"/>
      <c r="CG18" s="78"/>
      <c r="CH18" s="78"/>
      <c r="CI18" s="78"/>
      <c r="CJ18" s="78"/>
      <c r="CK18" s="78"/>
      <c r="CL18" s="78"/>
      <c r="CM18" s="79"/>
      <c r="CN18" s="70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2"/>
    </row>
    <row r="19" spans="1:127" s="5" customFormat="1" ht="26.4" customHeight="1" x14ac:dyDescent="0.3">
      <c r="A19" s="73" t="s">
        <v>136</v>
      </c>
      <c r="B19" s="74"/>
      <c r="C19" s="74"/>
      <c r="D19" s="74"/>
      <c r="E19" s="74"/>
      <c r="F19" s="74"/>
      <c r="G19" s="74"/>
      <c r="H19" s="74"/>
      <c r="I19" s="75"/>
      <c r="J19" s="7"/>
      <c r="K19" s="8"/>
      <c r="L19" s="76" t="s">
        <v>175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7" t="s">
        <v>135</v>
      </c>
      <c r="BJ19" s="78"/>
      <c r="BK19" s="78"/>
      <c r="BL19" s="78"/>
      <c r="BM19" s="78"/>
      <c r="BN19" s="78"/>
      <c r="BO19" s="78"/>
      <c r="BP19" s="78"/>
      <c r="BQ19" s="78"/>
      <c r="BR19" s="78"/>
      <c r="BS19" s="79"/>
      <c r="BT19" s="9"/>
      <c r="BU19" s="10"/>
      <c r="BV19" s="10"/>
      <c r="BW19" s="10"/>
      <c r="BX19" s="10"/>
      <c r="BY19" s="10"/>
      <c r="BZ19" s="10"/>
      <c r="CA19" s="10"/>
      <c r="CB19" s="10"/>
      <c r="CC19" s="11"/>
      <c r="CD19" s="9"/>
      <c r="CE19" s="80"/>
      <c r="CF19" s="80"/>
      <c r="CG19" s="80"/>
      <c r="CH19" s="80"/>
      <c r="CI19" s="80"/>
      <c r="CJ19" s="80"/>
      <c r="CK19" s="80"/>
      <c r="CL19" s="80"/>
      <c r="CM19" s="81"/>
      <c r="CN19" s="13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5"/>
    </row>
    <row r="20" spans="1:127" s="5" customFormat="1" ht="30" customHeight="1" x14ac:dyDescent="0.3">
      <c r="A20" s="73" t="s">
        <v>138</v>
      </c>
      <c r="B20" s="74"/>
      <c r="C20" s="74"/>
      <c r="D20" s="74"/>
      <c r="E20" s="74"/>
      <c r="F20" s="74"/>
      <c r="G20" s="74"/>
      <c r="H20" s="74"/>
      <c r="I20" s="75"/>
      <c r="J20" s="9"/>
      <c r="K20" s="76" t="s">
        <v>137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15"/>
      <c r="BI20" s="77" t="s">
        <v>135</v>
      </c>
      <c r="BJ20" s="78"/>
      <c r="BK20" s="78"/>
      <c r="BL20" s="78"/>
      <c r="BM20" s="78"/>
      <c r="BN20" s="78"/>
      <c r="BO20" s="78"/>
      <c r="BP20" s="78"/>
      <c r="BQ20" s="78"/>
      <c r="BR20" s="78"/>
      <c r="BS20" s="79"/>
      <c r="BT20" s="77"/>
      <c r="BU20" s="78"/>
      <c r="BV20" s="78"/>
      <c r="BW20" s="78"/>
      <c r="BX20" s="78"/>
      <c r="BY20" s="78"/>
      <c r="BZ20" s="78"/>
      <c r="CA20" s="78"/>
      <c r="CB20" s="78"/>
      <c r="CC20" s="79"/>
      <c r="CD20" s="77"/>
      <c r="CE20" s="78"/>
      <c r="CF20" s="78"/>
      <c r="CG20" s="78"/>
      <c r="CH20" s="78"/>
      <c r="CI20" s="78"/>
      <c r="CJ20" s="78"/>
      <c r="CK20" s="78"/>
      <c r="CL20" s="78"/>
      <c r="CM20" s="79"/>
      <c r="CN20" s="70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2"/>
    </row>
    <row r="21" spans="1:127" s="5" customFormat="1" ht="30" customHeight="1" x14ac:dyDescent="0.3">
      <c r="A21" s="73" t="s">
        <v>176</v>
      </c>
      <c r="B21" s="74"/>
      <c r="C21" s="74"/>
      <c r="D21" s="74"/>
      <c r="E21" s="74"/>
      <c r="F21" s="74"/>
      <c r="G21" s="74"/>
      <c r="H21" s="74"/>
      <c r="I21" s="75"/>
      <c r="J21" s="9"/>
      <c r="K21" s="76" t="s">
        <v>139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15"/>
      <c r="BI21" s="77" t="s">
        <v>135</v>
      </c>
      <c r="BJ21" s="78"/>
      <c r="BK21" s="78"/>
      <c r="BL21" s="78"/>
      <c r="BM21" s="78"/>
      <c r="BN21" s="78"/>
      <c r="BO21" s="78"/>
      <c r="BP21" s="78"/>
      <c r="BQ21" s="78"/>
      <c r="BR21" s="78"/>
      <c r="BS21" s="79"/>
      <c r="BT21" s="77"/>
      <c r="BU21" s="78"/>
      <c r="BV21" s="78"/>
      <c r="BW21" s="78"/>
      <c r="BX21" s="78"/>
      <c r="BY21" s="78"/>
      <c r="BZ21" s="78"/>
      <c r="CA21" s="78"/>
      <c r="CB21" s="78"/>
      <c r="CC21" s="79"/>
      <c r="CD21" s="77"/>
      <c r="CE21" s="78"/>
      <c r="CF21" s="78"/>
      <c r="CG21" s="78"/>
      <c r="CH21" s="78"/>
      <c r="CI21" s="78"/>
      <c r="CJ21" s="78"/>
      <c r="CK21" s="78"/>
      <c r="CL21" s="78"/>
      <c r="CM21" s="79"/>
      <c r="CN21" s="70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2"/>
    </row>
    <row r="22" spans="1:127" ht="15" customHeight="1" x14ac:dyDescent="0.3"/>
    <row r="23" spans="1:127" s="1" customFormat="1" ht="13" x14ac:dyDescent="0.3">
      <c r="G23" s="1" t="s">
        <v>169</v>
      </c>
    </row>
    <row r="24" spans="1:127" s="1" customFormat="1" ht="68.25" customHeight="1" x14ac:dyDescent="0.3">
      <c r="A24" s="68" t="s">
        <v>170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</row>
    <row r="25" spans="1:127" s="1" customFormat="1" ht="25.5" customHeight="1" x14ac:dyDescent="0.3">
      <c r="A25" s="68" t="s">
        <v>171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</row>
    <row r="26" spans="1:127" s="1" customFormat="1" ht="25.5" customHeight="1" x14ac:dyDescent="0.3">
      <c r="A26" s="68" t="s">
        <v>172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</row>
    <row r="27" spans="1:127" s="1" customFormat="1" ht="25.5" customHeight="1" x14ac:dyDescent="0.3">
      <c r="A27" s="68" t="s">
        <v>173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</row>
    <row r="28" spans="1:127" s="1" customFormat="1" ht="25.5" customHeight="1" x14ac:dyDescent="0.3">
      <c r="A28" s="68" t="s">
        <v>174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</row>
    <row r="29" spans="1:127" ht="3" customHeight="1" x14ac:dyDescent="0.3"/>
  </sheetData>
  <mergeCells count="50">
    <mergeCell ref="A24:DD24"/>
    <mergeCell ref="A25:DD25"/>
    <mergeCell ref="A26:DD26"/>
    <mergeCell ref="A27:DD27"/>
    <mergeCell ref="A28:DD28"/>
    <mergeCell ref="CN20:DD20"/>
    <mergeCell ref="A21:I21"/>
    <mergeCell ref="K21:BG21"/>
    <mergeCell ref="BI21:BS21"/>
    <mergeCell ref="BT21:CC21"/>
    <mergeCell ref="CD21:CM21"/>
    <mergeCell ref="CN21:DD21"/>
    <mergeCell ref="A19:I19"/>
    <mergeCell ref="L19:BH19"/>
    <mergeCell ref="BI19:BS19"/>
    <mergeCell ref="CE19:CM19"/>
    <mergeCell ref="A20:I20"/>
    <mergeCell ref="K20:BG20"/>
    <mergeCell ref="BI20:BS20"/>
    <mergeCell ref="BT20:CC20"/>
    <mergeCell ref="CD20:CM20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CN17:DD17"/>
    <mergeCell ref="A17:I17"/>
    <mergeCell ref="K17:BG17"/>
    <mergeCell ref="BI17:BS17"/>
    <mergeCell ref="BT17:CC17"/>
    <mergeCell ref="CD17:CM17"/>
    <mergeCell ref="J12:BN12"/>
    <mergeCell ref="AQ13:AX13"/>
    <mergeCell ref="AY13:AZ13"/>
    <mergeCell ref="BA13:BH13"/>
    <mergeCell ref="A15:I16"/>
    <mergeCell ref="J15:BH16"/>
    <mergeCell ref="BI15:BS16"/>
    <mergeCell ref="J11:BN11"/>
    <mergeCell ref="A5:DD5"/>
    <mergeCell ref="A6:DD6"/>
    <mergeCell ref="A7:DD7"/>
    <mergeCell ref="A8:DD8"/>
    <mergeCell ref="AG10:C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2022-03-28T14:01:35Z</cp:lastPrinted>
  <dcterms:created xsi:type="dcterms:W3CDTF">2021-03-31T14:16:37Z</dcterms:created>
  <dcterms:modified xsi:type="dcterms:W3CDTF">2022-03-28T14:02:00Z</dcterms:modified>
</cp:coreProperties>
</file>